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firstSheet="3" activeTab="3"/>
  </bookViews>
  <sheets>
    <sheet name="Sheet1" sheetId="1" r:id="rId1"/>
    <sheet name="OR 2013" sheetId="2" r:id="rId2"/>
    <sheet name="Excess payment" sheetId="3" r:id="rId3"/>
    <sheet name="STATUS" sheetId="4" r:id="rId4"/>
  </sheets>
  <definedNames>
    <definedName name="_xlnm.Print_Area" localSheetId="3">'STATUS'!$A$1:$I$27</definedName>
  </definedNames>
  <calcPr fullCalcOnLoad="1"/>
</workbook>
</file>

<file path=xl/sharedStrings.xml><?xml version="1.0" encoding="utf-8"?>
<sst xmlns="http://schemas.openxmlformats.org/spreadsheetml/2006/main" count="100" uniqueCount="72">
  <si>
    <t>DEBT SERVICING</t>
  </si>
  <si>
    <t>SUMMARY OF TOTAL REPAYMENTS</t>
  </si>
  <si>
    <t>(In Pesos)</t>
  </si>
  <si>
    <t>NEA</t>
  </si>
  <si>
    <t>BTR</t>
  </si>
  <si>
    <t>PRINCIPAL</t>
  </si>
  <si>
    <t>TOTAL</t>
  </si>
  <si>
    <t>GUARANTEE</t>
  </si>
  <si>
    <t>FEE</t>
  </si>
  <si>
    <t>%</t>
  </si>
  <si>
    <t>Total</t>
  </si>
  <si>
    <t>PAYMENTS</t>
  </si>
  <si>
    <t>Prepared by:</t>
  </si>
  <si>
    <t>Noted by:</t>
  </si>
  <si>
    <t>ROSITA P. ALIMAGNO</t>
  </si>
  <si>
    <t>LUCILYN S. CARDANO</t>
  </si>
  <si>
    <t>Sr. Loans Analyst A</t>
  </si>
  <si>
    <t>Chief, Accounts Management Specialist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</si>
  <si>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</si>
  <si>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</si>
  <si>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</si>
  <si>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</si>
  <si>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</si>
  <si>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</si>
  <si>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</si>
  <si>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</si>
  <si>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</si>
  <si>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</si>
  <si>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</si>
  <si>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</si>
  <si>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IBRD 3439</t>
  </si>
  <si>
    <t>Checked by:</t>
  </si>
  <si>
    <t>LIDA E. DELA MERCED</t>
  </si>
  <si>
    <t>Manager, Accounts Servicing Division</t>
  </si>
  <si>
    <t>Date</t>
  </si>
  <si>
    <t>NEW LOANS</t>
  </si>
  <si>
    <t>OLD LOANS</t>
  </si>
  <si>
    <t>JBIC-PH-P138</t>
  </si>
  <si>
    <t>PAYMENTS MADE BY NEA TO THE BUREAU OF TREASURY</t>
  </si>
  <si>
    <t>Amount</t>
  </si>
  <si>
    <t>DBP</t>
  </si>
  <si>
    <t>Official</t>
  </si>
  <si>
    <t>Loan No.</t>
  </si>
  <si>
    <t>Due Date</t>
  </si>
  <si>
    <t>Php</t>
  </si>
  <si>
    <t>Check No.</t>
  </si>
  <si>
    <t xml:space="preserve">Receipt </t>
  </si>
  <si>
    <t>USAID 492-H-028</t>
  </si>
  <si>
    <t>JBIC PH-P138</t>
  </si>
  <si>
    <t>USAID 492-T-036</t>
  </si>
  <si>
    <t>USAID 492-T-043</t>
  </si>
  <si>
    <t>USAID 492-T-034</t>
  </si>
  <si>
    <t>KFW L1 P1 &amp; L2</t>
  </si>
  <si>
    <t>P</t>
  </si>
  <si>
    <t>KFW</t>
  </si>
  <si>
    <t>INTEREST/OC</t>
  </si>
  <si>
    <t>SUMMARY OF PAYMENTS MADE BY NEA</t>
  </si>
  <si>
    <t>NET OF BTR ADVANCES</t>
  </si>
  <si>
    <t>AS OF 1983</t>
  </si>
  <si>
    <t>(Per BTR Report)</t>
  </si>
  <si>
    <t>1984</t>
  </si>
  <si>
    <t>1985</t>
  </si>
  <si>
    <t>1986</t>
  </si>
  <si>
    <t>1987</t>
  </si>
  <si>
    <t>1988</t>
  </si>
  <si>
    <t xml:space="preserve">NEA's Excess Payments Applied by BTr </t>
  </si>
  <si>
    <t>as Partial Payments on Interest on NG Advances</t>
  </si>
  <si>
    <t>For the year 2013</t>
  </si>
  <si>
    <t>FOR THE YEAR 2013</t>
  </si>
  <si>
    <t>6/25/13</t>
  </si>
  <si>
    <t>January - September  2013</t>
  </si>
  <si>
    <t>AS OF SEPTEMBER 30, 2013</t>
  </si>
</sst>
</file>

<file path=xl/styles.xml><?xml version="1.0" encoding="utf-8"?>
<styleSheet xmlns="http://schemas.openxmlformats.org/spreadsheetml/2006/main">
  <numFmts count="2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;[Red]0"/>
    <numFmt numFmtId="171" formatCode="0.0;[Red]0.0"/>
    <numFmt numFmtId="172" formatCode="[$Php-3409]#,##0.00_);\([$Php-3409]#,##0.00\)"/>
    <numFmt numFmtId="173" formatCode="_(* #,##0_);_(* \(#,##0\);_(* &quot;-&quot;??_);_(@_)"/>
    <numFmt numFmtId="174" formatCode="#,##0;[Red]#,##0"/>
    <numFmt numFmtId="175" formatCode="#,##0.0;[Red]#,##0.0"/>
    <numFmt numFmtId="176" formatCode="#,##0.00;[Red]#,##0.00"/>
    <numFmt numFmtId="177" formatCode="_(* #,##0.0_);_(* \(#,##0.0\);_(* &quot;-&quot;??_);_(@_)"/>
    <numFmt numFmtId="178" formatCode="mmmm\ d\,\ yyyy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mmmm\-yy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43" fontId="1" fillId="0" borderId="0" xfId="42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42" applyFont="1" applyAlignment="1">
      <alignment horizontal="center"/>
    </xf>
    <xf numFmtId="43" fontId="3" fillId="0" borderId="0" xfId="42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1" fillId="0" borderId="0" xfId="42" applyFont="1" applyAlignment="1">
      <alignment horizontal="center"/>
    </xf>
    <xf numFmtId="9" fontId="1" fillId="0" borderId="0" xfId="42" applyNumberFormat="1" applyFont="1" applyAlignment="1">
      <alignment/>
    </xf>
    <xf numFmtId="43" fontId="1" fillId="0" borderId="0" xfId="42" applyFont="1" applyAlignment="1">
      <alignment horizontal="right"/>
    </xf>
    <xf numFmtId="9" fontId="1" fillId="0" borderId="0" xfId="42" applyNumberFormat="1" applyFont="1" applyAlignment="1">
      <alignment horizontal="center"/>
    </xf>
    <xf numFmtId="43" fontId="1" fillId="0" borderId="12" xfId="42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9" fontId="1" fillId="0" borderId="0" xfId="42" applyNumberFormat="1" applyFont="1" applyBorder="1" applyAlignment="1">
      <alignment horizontal="center"/>
    </xf>
    <xf numFmtId="9" fontId="1" fillId="0" borderId="12" xfId="42" applyNumberFormat="1" applyFont="1" applyBorder="1" applyAlignment="1">
      <alignment horizontal="center"/>
    </xf>
    <xf numFmtId="9" fontId="1" fillId="0" borderId="0" xfId="42" applyNumberFormat="1" applyFont="1" applyAlignment="1" quotePrefix="1">
      <alignment/>
    </xf>
    <xf numFmtId="43" fontId="4" fillId="0" borderId="0" xfId="42" applyFont="1" applyAlignment="1">
      <alignment horizontal="center"/>
    </xf>
    <xf numFmtId="43" fontId="1" fillId="0" borderId="13" xfId="42" applyFont="1" applyBorder="1" applyAlignment="1">
      <alignment/>
    </xf>
    <xf numFmtId="9" fontId="1" fillId="0" borderId="0" xfId="42" applyNumberFormat="1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0" xfId="42" applyFont="1" applyAlignment="1">
      <alignment horizontal="left"/>
    </xf>
    <xf numFmtId="9" fontId="5" fillId="0" borderId="0" xfId="42" applyNumberFormat="1" applyFont="1" applyAlignment="1">
      <alignment/>
    </xf>
    <xf numFmtId="43" fontId="5" fillId="0" borderId="0" xfId="42" applyFont="1" applyAlignment="1">
      <alignment horizontal="right"/>
    </xf>
    <xf numFmtId="43" fontId="6" fillId="0" borderId="0" xfId="42" applyFont="1" applyAlignment="1">
      <alignment/>
    </xf>
    <xf numFmtId="43" fontId="1" fillId="0" borderId="0" xfId="42" applyFont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3" fontId="8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43" fontId="4" fillId="0" borderId="0" xfId="42" applyFont="1" applyAlignment="1">
      <alignment/>
    </xf>
    <xf numFmtId="43" fontId="1" fillId="0" borderId="0" xfId="42" applyFont="1" applyAlignment="1" quotePrefix="1">
      <alignment/>
    </xf>
    <xf numFmtId="43" fontId="7" fillId="0" borderId="0" xfId="42" applyFont="1" applyAlignment="1">
      <alignment/>
    </xf>
    <xf numFmtId="43" fontId="7" fillId="0" borderId="0" xfId="0" applyNumberFormat="1" applyFont="1" applyAlignment="1">
      <alignment/>
    </xf>
    <xf numFmtId="43" fontId="7" fillId="0" borderId="20" xfId="42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1" xfId="42" applyFont="1" applyBorder="1" applyAlignment="1">
      <alignment/>
    </xf>
    <xf numFmtId="43" fontId="1" fillId="0" borderId="0" xfId="42" applyFont="1" applyAlignment="1">
      <alignment/>
    </xf>
    <xf numFmtId="0" fontId="8" fillId="0" borderId="22" xfId="0" applyFont="1" applyBorder="1" applyAlignment="1">
      <alignment vertical="center"/>
    </xf>
    <xf numFmtId="43" fontId="7" fillId="0" borderId="2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3" fontId="8" fillId="0" borderId="23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43" fontId="7" fillId="0" borderId="29" xfId="42" applyFont="1" applyBorder="1" applyAlignment="1">
      <alignment/>
    </xf>
    <xf numFmtId="43" fontId="7" fillId="0" borderId="30" xfId="42" applyFont="1" applyBorder="1" applyAlignment="1">
      <alignment/>
    </xf>
    <xf numFmtId="0" fontId="7" fillId="0" borderId="31" xfId="0" applyFont="1" applyBorder="1" applyAlignment="1">
      <alignment/>
    </xf>
    <xf numFmtId="43" fontId="7" fillId="0" borderId="32" xfId="42" applyFont="1" applyBorder="1" applyAlignment="1">
      <alignment/>
    </xf>
    <xf numFmtId="0" fontId="7" fillId="0" borderId="33" xfId="0" applyFont="1" applyBorder="1" applyAlignment="1">
      <alignment/>
    </xf>
    <xf numFmtId="43" fontId="8" fillId="0" borderId="34" xfId="0" applyNumberFormat="1" applyFont="1" applyBorder="1" applyAlignment="1">
      <alignment/>
    </xf>
    <xf numFmtId="43" fontId="8" fillId="0" borderId="35" xfId="0" applyNumberFormat="1" applyFont="1" applyBorder="1" applyAlignment="1">
      <alignment/>
    </xf>
    <xf numFmtId="43" fontId="7" fillId="0" borderId="36" xfId="42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2" xfId="0" applyFont="1" applyBorder="1" applyAlignment="1">
      <alignment/>
    </xf>
    <xf numFmtId="43" fontId="7" fillId="0" borderId="31" xfId="42" applyFont="1" applyBorder="1" applyAlignment="1">
      <alignment/>
    </xf>
    <xf numFmtId="0" fontId="7" fillId="0" borderId="37" xfId="0" applyFont="1" applyBorder="1" applyAlignment="1">
      <alignment/>
    </xf>
    <xf numFmtId="43" fontId="7" fillId="0" borderId="0" xfId="0" applyNumberFormat="1" applyFont="1" applyBorder="1" applyAlignment="1">
      <alignment/>
    </xf>
    <xf numFmtId="43" fontId="2" fillId="0" borderId="12" xfId="42" applyFont="1" applyBorder="1" applyAlignment="1">
      <alignment horizontal="center"/>
    </xf>
    <xf numFmtId="0" fontId="12" fillId="0" borderId="0" xfId="0" applyFont="1" applyAlignment="1">
      <alignment horizontal="left"/>
    </xf>
    <xf numFmtId="178" fontId="1" fillId="0" borderId="0" xfId="42" applyNumberFormat="1" applyFont="1" applyAlignment="1" quotePrefix="1">
      <alignment horizontal="center"/>
    </xf>
    <xf numFmtId="178" fontId="1" fillId="0" borderId="0" xfId="42" applyNumberFormat="1" applyFont="1" applyAlignment="1">
      <alignment horizontal="center"/>
    </xf>
    <xf numFmtId="170" fontId="1" fillId="0" borderId="0" xfId="42" applyNumberFormat="1" applyFont="1" applyAlignment="1">
      <alignment horizontal="center"/>
    </xf>
    <xf numFmtId="43" fontId="2" fillId="0" borderId="0" xfId="42" applyFont="1" applyBorder="1" applyAlignment="1">
      <alignment horizontal="center"/>
    </xf>
    <xf numFmtId="170" fontId="2" fillId="0" borderId="0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2" fillId="0" borderId="12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170" fontId="1" fillId="0" borderId="0" xfId="42" applyNumberFormat="1" applyFont="1" applyBorder="1" applyAlignment="1">
      <alignment horizontal="center"/>
    </xf>
    <xf numFmtId="170" fontId="2" fillId="0" borderId="10" xfId="42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14" fontId="1" fillId="0" borderId="0" xfId="0" applyNumberFormat="1" applyFont="1" applyAlignment="1">
      <alignment horizontal="center"/>
    </xf>
    <xf numFmtId="170" fontId="1" fillId="0" borderId="0" xfId="42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43" fontId="7" fillId="0" borderId="38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43" fontId="7" fillId="0" borderId="39" xfId="42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3" fontId="9" fillId="0" borderId="41" xfId="42" applyFont="1" applyBorder="1" applyAlignment="1">
      <alignment horizontal="center"/>
    </xf>
    <xf numFmtId="43" fontId="8" fillId="0" borderId="42" xfId="0" applyNumberFormat="1" applyFont="1" applyBorder="1" applyAlignment="1">
      <alignment horizontal="center"/>
    </xf>
    <xf numFmtId="43" fontId="7" fillId="0" borderId="40" xfId="42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43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7" fillId="0" borderId="38" xfId="0" applyFont="1" applyBorder="1" applyAlignment="1">
      <alignment/>
    </xf>
    <xf numFmtId="43" fontId="8" fillId="0" borderId="44" xfId="0" applyNumberFormat="1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43" fontId="7" fillId="0" borderId="47" xfId="0" applyNumberFormat="1" applyFont="1" applyBorder="1" applyAlignment="1">
      <alignment/>
    </xf>
    <xf numFmtId="43" fontId="7" fillId="0" borderId="48" xfId="0" applyNumberFormat="1" applyFont="1" applyBorder="1" applyAlignment="1">
      <alignment/>
    </xf>
    <xf numFmtId="43" fontId="7" fillId="0" borderId="49" xfId="0" applyNumberFormat="1" applyFont="1" applyBorder="1" applyAlignment="1">
      <alignment/>
    </xf>
    <xf numFmtId="43" fontId="8" fillId="0" borderId="50" xfId="0" applyNumberFormat="1" applyFont="1" applyBorder="1" applyAlignment="1">
      <alignment/>
    </xf>
    <xf numFmtId="0" fontId="7" fillId="0" borderId="47" xfId="0" applyFont="1" applyBorder="1" applyAlignment="1">
      <alignment/>
    </xf>
    <xf numFmtId="43" fontId="7" fillId="0" borderId="49" xfId="42" applyFont="1" applyBorder="1" applyAlignment="1">
      <alignment/>
    </xf>
    <xf numFmtId="43" fontId="8" fillId="0" borderId="46" xfId="0" applyNumberFormat="1" applyFont="1" applyBorder="1" applyAlignment="1">
      <alignment/>
    </xf>
    <xf numFmtId="0" fontId="7" fillId="0" borderId="49" xfId="0" applyFont="1" applyBorder="1" applyAlignment="1">
      <alignment/>
    </xf>
    <xf numFmtId="43" fontId="6" fillId="0" borderId="0" xfId="42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13" fillId="0" borderId="0" xfId="42" applyFont="1" applyAlignment="1">
      <alignment/>
    </xf>
    <xf numFmtId="43" fontId="14" fillId="0" borderId="0" xfId="42" applyFont="1" applyAlignment="1">
      <alignment horizontal="center"/>
    </xf>
    <xf numFmtId="43" fontId="14" fillId="0" borderId="12" xfId="42" applyFont="1" applyBorder="1" applyAlignment="1">
      <alignment horizontal="center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 horizontal="right"/>
    </xf>
    <xf numFmtId="43" fontId="13" fillId="0" borderId="0" xfId="0" applyNumberFormat="1" applyFont="1" applyAlignment="1">
      <alignment/>
    </xf>
    <xf numFmtId="0" fontId="7" fillId="0" borderId="24" xfId="0" applyFont="1" applyBorder="1" applyAlignment="1" quotePrefix="1">
      <alignment horizontal="center"/>
    </xf>
    <xf numFmtId="0" fontId="7" fillId="0" borderId="40" xfId="0" applyFont="1" applyBorder="1" applyAlignment="1" quotePrefix="1">
      <alignment horizontal="center"/>
    </xf>
    <xf numFmtId="0" fontId="7" fillId="0" borderId="0" xfId="0" applyFont="1" applyAlignment="1" quotePrefix="1">
      <alignment/>
    </xf>
    <xf numFmtId="43" fontId="7" fillId="0" borderId="40" xfId="42" applyFont="1" applyBorder="1" applyAlignment="1" quotePrefix="1">
      <alignment horizontal="center"/>
    </xf>
    <xf numFmtId="43" fontId="7" fillId="0" borderId="31" xfId="42" applyFont="1" applyBorder="1" applyAlignment="1">
      <alignment/>
    </xf>
    <xf numFmtId="0" fontId="8" fillId="0" borderId="51" xfId="0" applyFont="1" applyBorder="1" applyAlignment="1">
      <alignment vertical="center"/>
    </xf>
    <xf numFmtId="43" fontId="8" fillId="0" borderId="16" xfId="0" applyNumberFormat="1" applyFont="1" applyBorder="1" applyAlignment="1">
      <alignment vertical="center"/>
    </xf>
    <xf numFmtId="43" fontId="8" fillId="0" borderId="42" xfId="0" applyNumberFormat="1" applyFont="1" applyBorder="1" applyAlignment="1">
      <alignment horizontal="center" vertical="center"/>
    </xf>
    <xf numFmtId="43" fontId="8" fillId="0" borderId="35" xfId="0" applyNumberFormat="1" applyFont="1" applyBorder="1" applyAlignment="1">
      <alignment vertical="center"/>
    </xf>
    <xf numFmtId="43" fontId="8" fillId="0" borderId="5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3" fontId="8" fillId="0" borderId="38" xfId="42" applyFont="1" applyBorder="1" applyAlignment="1">
      <alignment/>
    </xf>
    <xf numFmtId="43" fontId="7" fillId="0" borderId="38" xfId="42" applyFont="1" applyBorder="1" applyAlignment="1">
      <alignment/>
    </xf>
    <xf numFmtId="0" fontId="8" fillId="0" borderId="14" xfId="0" applyFont="1" applyBorder="1" applyAlignment="1">
      <alignment horizontal="right" vertical="center"/>
    </xf>
    <xf numFmtId="43" fontId="8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5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43" fontId="7" fillId="0" borderId="14" xfId="42" applyFont="1" applyBorder="1" applyAlignment="1">
      <alignment/>
    </xf>
    <xf numFmtId="43" fontId="8" fillId="0" borderId="16" xfId="42" applyFont="1" applyBorder="1" applyAlignment="1">
      <alignment vertical="center"/>
    </xf>
    <xf numFmtId="43" fontId="8" fillId="0" borderId="50" xfId="42" applyFont="1" applyBorder="1" applyAlignment="1">
      <alignment vertical="center"/>
    </xf>
    <xf numFmtId="0" fontId="7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0" fontId="2" fillId="0" borderId="0" xfId="42" applyNumberFormat="1" applyFont="1" applyAlignment="1">
      <alignment horizontal="left"/>
    </xf>
    <xf numFmtId="170" fontId="1" fillId="0" borderId="0" xfId="42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43" fontId="1" fillId="0" borderId="0" xfId="42" applyFont="1" applyAlignment="1">
      <alignment horizontal="center"/>
    </xf>
    <xf numFmtId="43" fontId="1" fillId="0" borderId="12" xfId="42" applyFont="1" applyBorder="1" applyAlignment="1">
      <alignment horizontal="center"/>
    </xf>
    <xf numFmtId="178" fontId="1" fillId="0" borderId="0" xfId="42" applyNumberFormat="1" applyFont="1" applyAlignment="1" quotePrefix="1">
      <alignment horizontal="center"/>
    </xf>
    <xf numFmtId="178" fontId="1" fillId="0" borderId="0" xfId="42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5.28125" style="122" customWidth="1"/>
    <col min="2" max="2" width="27.421875" style="124" customWidth="1"/>
    <col min="3" max="3" width="20.7109375" style="122" bestFit="1" customWidth="1"/>
    <col min="4" max="16384" width="9.140625" style="122" customWidth="1"/>
  </cols>
  <sheetData>
    <row r="1" ht="15.75">
      <c r="A1" s="123" t="s">
        <v>57</v>
      </c>
    </row>
    <row r="2" ht="15">
      <c r="A2" s="122" t="s">
        <v>59</v>
      </c>
    </row>
    <row r="4" ht="15.75">
      <c r="B4" s="126" t="s">
        <v>44</v>
      </c>
    </row>
    <row r="5" ht="15.75">
      <c r="B5" s="125"/>
    </row>
    <row r="6" spans="1:2" ht="15">
      <c r="A6" s="128" t="s">
        <v>58</v>
      </c>
      <c r="B6" s="124">
        <v>374632451.94</v>
      </c>
    </row>
    <row r="7" spans="1:3" ht="15">
      <c r="A7" s="127" t="s">
        <v>60</v>
      </c>
      <c r="B7" s="124">
        <v>376646446.88</v>
      </c>
      <c r="C7" s="129"/>
    </row>
    <row r="8" spans="1:3" ht="15">
      <c r="A8" s="127" t="s">
        <v>61</v>
      </c>
      <c r="B8" s="124">
        <v>255040552.41</v>
      </c>
      <c r="C8" s="129"/>
    </row>
    <row r="9" spans="1:3" ht="15">
      <c r="A9" s="127" t="s">
        <v>62</v>
      </c>
      <c r="B9" s="124">
        <v>999099183.65</v>
      </c>
      <c r="C9" s="129"/>
    </row>
    <row r="10" spans="1:3" ht="15">
      <c r="A10" s="127" t="s">
        <v>63</v>
      </c>
      <c r="B10" s="124">
        <v>795241119.4</v>
      </c>
      <c r="C10" s="129"/>
    </row>
    <row r="11" spans="1:3" ht="15">
      <c r="A11" s="127" t="s">
        <v>64</v>
      </c>
      <c r="B11" s="124">
        <v>711731852.02</v>
      </c>
      <c r="C11" s="12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4">
      <selection activeCell="E23" sqref="E23"/>
    </sheetView>
  </sheetViews>
  <sheetFormatPr defaultColWidth="9.140625" defaultRowHeight="19.5" customHeight="1"/>
  <cols>
    <col min="1" max="1" width="18.7109375" style="2" bestFit="1" customWidth="1"/>
    <col min="2" max="2" width="3.7109375" style="86" customWidth="1"/>
    <col min="3" max="3" width="12.421875" style="2" bestFit="1" customWidth="1"/>
    <col min="4" max="4" width="2.28125" style="2" bestFit="1" customWidth="1"/>
    <col min="5" max="5" width="18.7109375" style="1" bestFit="1" customWidth="1"/>
    <col min="6" max="6" width="2.140625" style="1" customWidth="1"/>
    <col min="7" max="7" width="12.7109375" style="80" bestFit="1" customWidth="1"/>
    <col min="8" max="8" width="1.7109375" style="1" customWidth="1"/>
    <col min="9" max="9" width="9.7109375" style="80" customWidth="1"/>
    <col min="10" max="10" width="1.7109375" style="2" customWidth="1"/>
    <col min="11" max="11" width="11.7109375" style="86" customWidth="1"/>
    <col min="12" max="12" width="16.8515625" style="2" bestFit="1" customWidth="1"/>
    <col min="13" max="16384" width="9.140625" style="2" customWidth="1"/>
  </cols>
  <sheetData>
    <row r="1" spans="1:8" ht="19.5" customHeight="1">
      <c r="A1" s="154" t="s">
        <v>38</v>
      </c>
      <c r="B1" s="154"/>
      <c r="C1" s="154"/>
      <c r="D1" s="154"/>
      <c r="E1" s="154"/>
      <c r="F1" s="154"/>
      <c r="G1" s="154"/>
      <c r="H1" s="154"/>
    </row>
    <row r="2" spans="1:5" ht="19.5" customHeight="1">
      <c r="A2" s="154" t="s">
        <v>68</v>
      </c>
      <c r="B2" s="154"/>
      <c r="C2" s="154"/>
      <c r="D2" s="154"/>
      <c r="E2" s="154"/>
    </row>
    <row r="3" spans="1:5" ht="19.5" customHeight="1">
      <c r="A3" s="77"/>
      <c r="B3" s="77"/>
      <c r="C3" s="77"/>
      <c r="D3" s="77"/>
      <c r="E3" s="77"/>
    </row>
    <row r="4" spans="2:11" s="3" customFormat="1" ht="19.5" customHeight="1">
      <c r="B4" s="4"/>
      <c r="E4" s="81" t="s">
        <v>39</v>
      </c>
      <c r="F4" s="81"/>
      <c r="G4" s="82" t="s">
        <v>40</v>
      </c>
      <c r="H4" s="81"/>
      <c r="I4" s="82" t="s">
        <v>41</v>
      </c>
      <c r="K4" s="4"/>
    </row>
    <row r="5" spans="1:11" s="4" customFormat="1" ht="19.5" customHeight="1">
      <c r="A5" s="83" t="s">
        <v>42</v>
      </c>
      <c r="B5" s="84"/>
      <c r="C5" s="83" t="s">
        <v>43</v>
      </c>
      <c r="E5" s="76" t="s">
        <v>44</v>
      </c>
      <c r="F5" s="5"/>
      <c r="G5" s="85" t="s">
        <v>45</v>
      </c>
      <c r="H5" s="5"/>
      <c r="I5" s="85" t="s">
        <v>46</v>
      </c>
      <c r="K5" s="83" t="s">
        <v>34</v>
      </c>
    </row>
    <row r="7" spans="1:11" ht="19.5" customHeight="1">
      <c r="A7" s="2" t="s">
        <v>47</v>
      </c>
      <c r="C7" s="87">
        <v>41305</v>
      </c>
      <c r="E7" s="6">
        <v>19510522.72</v>
      </c>
      <c r="G7" s="80">
        <v>42409690</v>
      </c>
      <c r="I7" s="80">
        <v>4702078</v>
      </c>
      <c r="K7" s="91">
        <v>41304</v>
      </c>
    </row>
    <row r="8" spans="1:11" ht="19.5" customHeight="1">
      <c r="A8" s="2" t="s">
        <v>48</v>
      </c>
      <c r="C8" s="87">
        <v>41315</v>
      </c>
      <c r="E8" s="6">
        <v>162872649.21</v>
      </c>
      <c r="G8" s="80">
        <v>42409741</v>
      </c>
      <c r="I8" s="80">
        <v>4702146</v>
      </c>
      <c r="K8" s="91">
        <v>41313</v>
      </c>
    </row>
    <row r="9" spans="1:11" ht="19.5" customHeight="1">
      <c r="A9" s="2" t="s">
        <v>49</v>
      </c>
      <c r="C9" s="87">
        <v>41357</v>
      </c>
      <c r="E9" s="6">
        <v>20300780.4</v>
      </c>
      <c r="G9" s="80">
        <v>42410176</v>
      </c>
      <c r="I9" s="80">
        <v>4702346</v>
      </c>
      <c r="K9" s="91">
        <v>41355</v>
      </c>
    </row>
    <row r="10" spans="4:13" ht="19.5" customHeight="1" hidden="1">
      <c r="D10" s="86"/>
      <c r="E10" s="12"/>
      <c r="F10" s="12"/>
      <c r="G10" s="88"/>
      <c r="H10" s="12"/>
      <c r="I10" s="88"/>
      <c r="J10" s="13"/>
      <c r="K10" s="95"/>
      <c r="L10" s="13"/>
      <c r="M10" s="13"/>
    </row>
    <row r="11" spans="1:13" s="3" customFormat="1" ht="19.5" customHeight="1" hidden="1">
      <c r="A11" s="2"/>
      <c r="B11" s="86"/>
      <c r="C11" s="2"/>
      <c r="D11" s="4"/>
      <c r="E11" s="12"/>
      <c r="F11" s="11"/>
      <c r="G11" s="88"/>
      <c r="H11" s="11"/>
      <c r="I11" s="88"/>
      <c r="J11" s="14"/>
      <c r="K11" s="84"/>
      <c r="L11" s="14"/>
      <c r="M11" s="14"/>
    </row>
    <row r="12" spans="1:13" s="3" customFormat="1" ht="19.5" customHeight="1" hidden="1">
      <c r="A12" s="2"/>
      <c r="B12" s="86"/>
      <c r="C12" s="2"/>
      <c r="D12" s="4"/>
      <c r="E12" s="12"/>
      <c r="F12" s="11"/>
      <c r="G12" s="88"/>
      <c r="H12" s="11"/>
      <c r="I12" s="88"/>
      <c r="J12" s="14"/>
      <c r="K12" s="84"/>
      <c r="L12" s="14"/>
      <c r="M12" s="14"/>
    </row>
    <row r="13" spans="1:11" s="3" customFormat="1" ht="19.5" customHeight="1" hidden="1">
      <c r="A13" s="8"/>
      <c r="B13" s="4"/>
      <c r="C13" s="8"/>
      <c r="D13" s="4"/>
      <c r="E13" s="15"/>
      <c r="F13" s="15"/>
      <c r="G13" s="89"/>
      <c r="H13" s="15"/>
      <c r="I13" s="89"/>
      <c r="K13" s="4"/>
    </row>
    <row r="14" spans="1:11" s="3" customFormat="1" ht="19.5" customHeight="1" hidden="1">
      <c r="A14" s="8"/>
      <c r="B14" s="4"/>
      <c r="C14" s="8"/>
      <c r="D14" s="4"/>
      <c r="E14" s="1"/>
      <c r="F14" s="10"/>
      <c r="G14" s="82"/>
      <c r="H14" s="10"/>
      <c r="I14" s="82"/>
      <c r="K14" s="4"/>
    </row>
    <row r="15" spans="1:11" s="3" customFormat="1" ht="19.5" customHeight="1" hidden="1">
      <c r="A15" s="2"/>
      <c r="B15" s="86"/>
      <c r="C15" s="2"/>
      <c r="D15" s="4"/>
      <c r="E15" s="12"/>
      <c r="F15" s="10"/>
      <c r="G15" s="88"/>
      <c r="H15" s="10"/>
      <c r="I15" s="88"/>
      <c r="K15" s="4"/>
    </row>
    <row r="16" spans="1:11" s="3" customFormat="1" ht="19.5" customHeight="1" hidden="1">
      <c r="A16" s="2"/>
      <c r="B16" s="86"/>
      <c r="C16" s="2"/>
      <c r="D16" s="4"/>
      <c r="E16" s="12"/>
      <c r="F16" s="10"/>
      <c r="G16" s="88"/>
      <c r="H16" s="10"/>
      <c r="I16" s="88"/>
      <c r="K16" s="4"/>
    </row>
    <row r="17" spans="1:11" s="3" customFormat="1" ht="19.5" customHeight="1" hidden="1">
      <c r="A17" s="2"/>
      <c r="B17" s="86"/>
      <c r="C17" s="2"/>
      <c r="D17" s="4"/>
      <c r="E17" s="12"/>
      <c r="F17" s="10"/>
      <c r="G17" s="88"/>
      <c r="H17" s="10"/>
      <c r="I17" s="88"/>
      <c r="K17" s="4"/>
    </row>
    <row r="18" spans="1:11" s="3" customFormat="1" ht="19.5" customHeight="1" hidden="1">
      <c r="A18" s="8"/>
      <c r="B18" s="4"/>
      <c r="C18" s="8"/>
      <c r="D18" s="4"/>
      <c r="E18" s="15"/>
      <c r="F18" s="15"/>
      <c r="G18" s="89"/>
      <c r="H18" s="15"/>
      <c r="I18" s="89"/>
      <c r="K18" s="4"/>
    </row>
    <row r="19" spans="2:11" s="3" customFormat="1" ht="19.5" customHeight="1" hidden="1">
      <c r="B19" s="4"/>
      <c r="D19" s="4"/>
      <c r="E19" s="11"/>
      <c r="F19" s="10"/>
      <c r="G19" s="82"/>
      <c r="H19" s="10"/>
      <c r="I19" s="82"/>
      <c r="K19" s="4"/>
    </row>
    <row r="20" spans="1:11" s="3" customFormat="1" ht="19.5" customHeight="1">
      <c r="A20" s="2" t="s">
        <v>50</v>
      </c>
      <c r="B20" s="86"/>
      <c r="C20" s="87">
        <v>41375</v>
      </c>
      <c r="D20" s="4"/>
      <c r="E20" s="90">
        <v>20443741.54</v>
      </c>
      <c r="F20" s="10"/>
      <c r="G20" s="88">
        <v>42410347</v>
      </c>
      <c r="H20" s="10"/>
      <c r="I20" s="88">
        <v>4702428</v>
      </c>
      <c r="K20" s="91">
        <v>41374</v>
      </c>
    </row>
    <row r="21" spans="1:11" s="3" customFormat="1" ht="19.5" customHeight="1">
      <c r="A21" s="2" t="s">
        <v>51</v>
      </c>
      <c r="B21" s="86"/>
      <c r="C21" s="87">
        <v>41396</v>
      </c>
      <c r="D21" s="4"/>
      <c r="E21" s="90">
        <v>18595510.66</v>
      </c>
      <c r="F21" s="10"/>
      <c r="G21" s="88">
        <v>42410560</v>
      </c>
      <c r="H21" s="10"/>
      <c r="I21" s="88">
        <v>4702508</v>
      </c>
      <c r="K21" s="94">
        <v>41394</v>
      </c>
    </row>
    <row r="22" spans="1:12" s="3" customFormat="1" ht="19.5" customHeight="1">
      <c r="A22" s="2" t="s">
        <v>52</v>
      </c>
      <c r="B22" s="86"/>
      <c r="C22" s="87">
        <v>41455</v>
      </c>
      <c r="D22" s="4"/>
      <c r="E22" s="90">
        <v>11933915.91</v>
      </c>
      <c r="F22" s="10"/>
      <c r="G22" s="88">
        <v>42411117</v>
      </c>
      <c r="H22" s="10"/>
      <c r="I22" s="88">
        <v>4702786</v>
      </c>
      <c r="K22" s="94" t="s">
        <v>69</v>
      </c>
      <c r="L22" s="9"/>
    </row>
    <row r="23" spans="1:12" s="3" customFormat="1" ht="19.5" customHeight="1">
      <c r="A23" s="2" t="s">
        <v>48</v>
      </c>
      <c r="B23" s="86"/>
      <c r="C23" s="87">
        <v>41496</v>
      </c>
      <c r="D23" s="4"/>
      <c r="E23" s="90">
        <v>157856299.5</v>
      </c>
      <c r="F23" s="10"/>
      <c r="G23" s="88">
        <v>43935242</v>
      </c>
      <c r="H23" s="10"/>
      <c r="I23" s="88">
        <v>4702976</v>
      </c>
      <c r="K23" s="91">
        <v>41493</v>
      </c>
      <c r="L23" s="9"/>
    </row>
    <row r="24" spans="1:11" s="3" customFormat="1" ht="19.5" customHeight="1">
      <c r="A24" s="2" t="s">
        <v>49</v>
      </c>
      <c r="B24" s="86"/>
      <c r="C24" s="87">
        <v>41541</v>
      </c>
      <c r="D24" s="4"/>
      <c r="E24" s="90"/>
      <c r="F24" s="10"/>
      <c r="G24" s="88"/>
      <c r="H24" s="10"/>
      <c r="I24" s="88"/>
      <c r="K24" s="91"/>
    </row>
    <row r="25" spans="1:11" s="3" customFormat="1" ht="19.5" customHeight="1">
      <c r="A25" s="2" t="s">
        <v>50</v>
      </c>
      <c r="B25" s="86"/>
      <c r="C25" s="87">
        <v>41558</v>
      </c>
      <c r="D25" s="4"/>
      <c r="E25" s="90"/>
      <c r="F25" s="10"/>
      <c r="G25" s="88"/>
      <c r="H25" s="10"/>
      <c r="I25" s="88"/>
      <c r="K25" s="91"/>
    </row>
    <row r="26" spans="1:11" s="3" customFormat="1" ht="19.5" customHeight="1">
      <c r="A26" s="2" t="s">
        <v>51</v>
      </c>
      <c r="B26" s="86"/>
      <c r="C26" s="87">
        <v>41580</v>
      </c>
      <c r="D26" s="4"/>
      <c r="E26" s="90"/>
      <c r="F26" s="10"/>
      <c r="G26" s="88"/>
      <c r="H26" s="10"/>
      <c r="I26" s="88"/>
      <c r="K26" s="91"/>
    </row>
    <row r="27" spans="1:11" s="3" customFormat="1" ht="19.5" customHeight="1">
      <c r="A27" s="2" t="s">
        <v>52</v>
      </c>
      <c r="B27" s="86"/>
      <c r="C27" s="87">
        <v>41639</v>
      </c>
      <c r="D27" s="4"/>
      <c r="E27" s="90"/>
      <c r="F27" s="10"/>
      <c r="G27" s="88"/>
      <c r="H27" s="10"/>
      <c r="I27" s="88"/>
      <c r="K27" s="94"/>
    </row>
    <row r="28" spans="2:11" s="3" customFormat="1" ht="24.75" customHeight="1" thickBot="1">
      <c r="B28" s="4"/>
      <c r="C28" s="7" t="s">
        <v>6</v>
      </c>
      <c r="D28" s="3" t="s">
        <v>53</v>
      </c>
      <c r="E28" s="16">
        <f>SUM(E7:E27)</f>
        <v>411513419.94</v>
      </c>
      <c r="F28" s="10"/>
      <c r="G28" s="82"/>
      <c r="H28" s="11"/>
      <c r="I28" s="82"/>
      <c r="K28" s="4"/>
    </row>
    <row r="29" spans="2:11" s="3" customFormat="1" ht="24.75" customHeight="1" thickTop="1">
      <c r="B29" s="4"/>
      <c r="C29" s="8"/>
      <c r="E29" s="11"/>
      <c r="F29" s="10"/>
      <c r="G29" s="82"/>
      <c r="H29" s="11"/>
      <c r="I29" s="82"/>
      <c r="K29" s="4"/>
    </row>
    <row r="30" ht="19.5" customHeight="1">
      <c r="A30" s="86"/>
    </row>
    <row r="31" spans="1:3" ht="19.5" customHeight="1">
      <c r="A31" s="87"/>
      <c r="B31" s="91"/>
      <c r="C31" s="87"/>
    </row>
    <row r="33" spans="1:3" ht="19.5" customHeight="1">
      <c r="A33" s="1"/>
      <c r="B33" s="17"/>
      <c r="C33" s="30"/>
    </row>
    <row r="36" spans="1:7" ht="19.5" customHeight="1">
      <c r="A36" s="2" t="s">
        <v>12</v>
      </c>
      <c r="G36" s="92" t="s">
        <v>31</v>
      </c>
    </row>
    <row r="38" spans="1:10" ht="19.5" customHeight="1">
      <c r="A38" s="3" t="s">
        <v>14</v>
      </c>
      <c r="G38" s="155" t="s">
        <v>15</v>
      </c>
      <c r="H38" s="155"/>
      <c r="I38" s="155"/>
      <c r="J38" s="155"/>
    </row>
    <row r="39" spans="1:12" ht="19.5" customHeight="1">
      <c r="A39" s="2" t="s">
        <v>16</v>
      </c>
      <c r="G39" s="156" t="s">
        <v>17</v>
      </c>
      <c r="H39" s="156"/>
      <c r="I39" s="156"/>
      <c r="J39" s="156"/>
      <c r="K39" s="156"/>
      <c r="L39" s="156"/>
    </row>
    <row r="41" ht="19.5" customHeight="1">
      <c r="C41" s="2" t="s">
        <v>13</v>
      </c>
    </row>
    <row r="43" spans="3:6" ht="19.5" customHeight="1">
      <c r="C43" s="153" t="s">
        <v>32</v>
      </c>
      <c r="D43" s="153"/>
      <c r="E43" s="153"/>
      <c r="F43" s="153"/>
    </row>
    <row r="44" spans="3:6" ht="19.5" customHeight="1">
      <c r="C44" s="93" t="s">
        <v>33</v>
      </c>
      <c r="D44" s="93"/>
      <c r="E44" s="52"/>
      <c r="F44" s="52"/>
    </row>
  </sheetData>
  <sheetProtection/>
  <mergeCells count="5">
    <mergeCell ref="C43:F43"/>
    <mergeCell ref="A1:H1"/>
    <mergeCell ref="A2:E2"/>
    <mergeCell ref="G38:J38"/>
    <mergeCell ref="G39:L39"/>
  </mergeCells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B27" sqref="B27"/>
    </sheetView>
  </sheetViews>
  <sheetFormatPr defaultColWidth="9.140625" defaultRowHeight="19.5" customHeight="1"/>
  <cols>
    <col min="1" max="1" width="18.00390625" style="35" customWidth="1"/>
    <col min="2" max="2" width="16.57421875" style="35" customWidth="1"/>
    <col min="3" max="3" width="5.28125" style="97" bestFit="1" customWidth="1"/>
    <col min="4" max="4" width="16.8515625" style="35" customWidth="1"/>
    <col min="5" max="5" width="16.57421875" style="35" customWidth="1"/>
    <col min="6" max="6" width="19.421875" style="35" bestFit="1" customWidth="1"/>
    <col min="7" max="7" width="13.57421875" style="35" bestFit="1" customWidth="1"/>
    <col min="8" max="16384" width="9.140625" style="35" customWidth="1"/>
  </cols>
  <sheetData>
    <row r="1" spans="1:6" ht="19.5" customHeight="1">
      <c r="A1" s="157" t="s">
        <v>65</v>
      </c>
      <c r="B1" s="157"/>
      <c r="C1" s="157"/>
      <c r="D1" s="157"/>
      <c r="E1" s="157"/>
      <c r="F1" s="157"/>
    </row>
    <row r="2" spans="1:6" ht="19.5" customHeight="1">
      <c r="A2" s="157" t="s">
        <v>66</v>
      </c>
      <c r="B2" s="157"/>
      <c r="C2" s="157"/>
      <c r="D2" s="157"/>
      <c r="E2" s="157"/>
      <c r="F2" s="157"/>
    </row>
    <row r="3" spans="1:6" ht="19.5" customHeight="1">
      <c r="A3" s="157" t="s">
        <v>67</v>
      </c>
      <c r="B3" s="157"/>
      <c r="C3" s="157"/>
      <c r="D3" s="157"/>
      <c r="E3" s="157"/>
      <c r="F3" s="157"/>
    </row>
    <row r="4" ht="19.5" customHeight="1">
      <c r="A4" s="36"/>
    </row>
    <row r="5" spans="1:6" ht="19.5" customHeight="1">
      <c r="A5" s="36"/>
      <c r="B5" s="162" t="s">
        <v>36</v>
      </c>
      <c r="C5" s="161"/>
      <c r="D5" s="160" t="s">
        <v>35</v>
      </c>
      <c r="E5" s="161"/>
      <c r="F5" s="163" t="s">
        <v>6</v>
      </c>
    </row>
    <row r="6" spans="2:6" ht="1.5" customHeight="1">
      <c r="B6" s="50"/>
      <c r="C6" s="98"/>
      <c r="D6" s="59"/>
      <c r="E6" s="56"/>
      <c r="F6" s="164"/>
    </row>
    <row r="7" spans="1:6" s="36" customFormat="1" ht="30" customHeight="1" thickBot="1">
      <c r="A7" s="53"/>
      <c r="B7" s="158" t="s">
        <v>54</v>
      </c>
      <c r="C7" s="159"/>
      <c r="D7" s="60" t="s">
        <v>37</v>
      </c>
      <c r="E7" s="61" t="s">
        <v>30</v>
      </c>
      <c r="F7" s="165"/>
    </row>
    <row r="8" spans="1:6" ht="4.5" customHeight="1">
      <c r="A8" s="41"/>
      <c r="B8" s="37"/>
      <c r="C8" s="98"/>
      <c r="D8" s="59"/>
      <c r="E8" s="62"/>
      <c r="F8" s="112"/>
    </row>
    <row r="9" spans="1:6" ht="19.5" customHeight="1">
      <c r="A9" s="43" t="s">
        <v>19</v>
      </c>
      <c r="B9" s="49"/>
      <c r="C9" s="99"/>
      <c r="D9" s="63"/>
      <c r="E9" s="64"/>
      <c r="F9" s="113">
        <f>SUM(B9:E9)</f>
        <v>0</v>
      </c>
    </row>
    <row r="10" spans="1:6" ht="19.5" customHeight="1">
      <c r="A10" s="40" t="s">
        <v>20</v>
      </c>
      <c r="B10" s="54"/>
      <c r="C10" s="100"/>
      <c r="D10" s="70">
        <f>4435198.75+75.15</f>
        <v>4435273.9</v>
      </c>
      <c r="E10" s="65"/>
      <c r="F10" s="114">
        <f>SUM(B10:E10)</f>
        <v>4435273.9</v>
      </c>
    </row>
    <row r="11" spans="1:6" ht="19.5" customHeight="1" thickBot="1">
      <c r="A11" s="38" t="s">
        <v>21</v>
      </c>
      <c r="B11" s="141"/>
      <c r="C11" s="101"/>
      <c r="D11" s="66"/>
      <c r="E11" s="67"/>
      <c r="F11" s="115">
        <f>SUM(B11:E11)</f>
        <v>0</v>
      </c>
    </row>
    <row r="12" spans="1:6" ht="19.5" customHeight="1" thickBot="1">
      <c r="A12" s="42" t="s">
        <v>10</v>
      </c>
      <c r="B12" s="39">
        <f>SUM(B9:B11)</f>
        <v>0</v>
      </c>
      <c r="C12" s="102"/>
      <c r="D12" s="68">
        <f>SUM(D9:D11)</f>
        <v>4435273.9</v>
      </c>
      <c r="E12" s="69">
        <f>SUM(E9:E11)</f>
        <v>0</v>
      </c>
      <c r="F12" s="116">
        <f>SUM(F9:F11)</f>
        <v>4435273.9</v>
      </c>
    </row>
    <row r="13" spans="1:6" ht="19.5" customHeight="1">
      <c r="A13" s="44"/>
      <c r="B13" s="50"/>
      <c r="C13" s="98"/>
      <c r="D13" s="74"/>
      <c r="E13" s="56"/>
      <c r="F13" s="117"/>
    </row>
    <row r="14" spans="1:7" ht="19.5" customHeight="1">
      <c r="A14" s="40" t="s">
        <v>22</v>
      </c>
      <c r="B14" s="51"/>
      <c r="C14" s="133"/>
      <c r="D14" s="70"/>
      <c r="E14" s="134"/>
      <c r="F14" s="114">
        <f>+E14+B14</f>
        <v>0</v>
      </c>
      <c r="G14" s="47"/>
    </row>
    <row r="15" spans="1:6" ht="19.5" customHeight="1">
      <c r="A15" s="40" t="s">
        <v>23</v>
      </c>
      <c r="B15" s="51"/>
      <c r="C15" s="131"/>
      <c r="D15" s="71"/>
      <c r="E15" s="65"/>
      <c r="F15" s="114">
        <f>+B15</f>
        <v>0</v>
      </c>
    </row>
    <row r="16" spans="1:6" ht="19.5" customHeight="1" thickBot="1">
      <c r="A16" s="38" t="s">
        <v>24</v>
      </c>
      <c r="B16" s="96">
        <v>23916.77</v>
      </c>
      <c r="C16" s="130"/>
      <c r="D16" s="72"/>
      <c r="E16" s="67"/>
      <c r="F16" s="118">
        <f>+B16</f>
        <v>23916.77</v>
      </c>
    </row>
    <row r="17" spans="1:6" s="140" customFormat="1" ht="24.75" customHeight="1" thickBot="1">
      <c r="A17" s="143" t="s">
        <v>10</v>
      </c>
      <c r="B17" s="136">
        <f>SUM(B14:B16)</f>
        <v>23916.77</v>
      </c>
      <c r="C17" s="137"/>
      <c r="D17" s="144">
        <f>SUM(D14:D16)</f>
        <v>0</v>
      </c>
      <c r="E17" s="138">
        <f>+E14</f>
        <v>0</v>
      </c>
      <c r="F17" s="139">
        <f>SUM(F14:F16)</f>
        <v>23916.77</v>
      </c>
    </row>
    <row r="18" spans="1:6" s="36" customFormat="1" ht="19.5" customHeight="1">
      <c r="A18" s="40" t="s">
        <v>25</v>
      </c>
      <c r="B18" s="51"/>
      <c r="C18" s="103"/>
      <c r="D18" s="70"/>
      <c r="E18" s="73"/>
      <c r="F18" s="114">
        <f>+D18</f>
        <v>0</v>
      </c>
    </row>
    <row r="19" spans="1:6" s="36" customFormat="1" ht="19.5" customHeight="1">
      <c r="A19" s="40" t="s">
        <v>26</v>
      </c>
      <c r="B19" s="54"/>
      <c r="C19" s="100"/>
      <c r="D19" s="70"/>
      <c r="E19" s="65"/>
      <c r="F19" s="114">
        <f>+D19</f>
        <v>0</v>
      </c>
    </row>
    <row r="20" spans="1:6" s="36" customFormat="1" ht="19.5" customHeight="1" thickBot="1">
      <c r="A20" s="38" t="s">
        <v>27</v>
      </c>
      <c r="B20" s="142"/>
      <c r="C20" s="106"/>
      <c r="D20" s="66"/>
      <c r="E20" s="67"/>
      <c r="F20" s="114">
        <f>+B20</f>
        <v>0</v>
      </c>
    </row>
    <row r="21" spans="1:6" s="145" customFormat="1" ht="19.5" customHeight="1" thickBot="1">
      <c r="A21" s="143" t="s">
        <v>10</v>
      </c>
      <c r="B21" s="136">
        <f>SUM(B18:B20)</f>
        <v>0</v>
      </c>
      <c r="C21" s="137"/>
      <c r="D21" s="144">
        <f>SUM(D18:D20)</f>
        <v>0</v>
      </c>
      <c r="E21" s="138">
        <f>SUM(E18:E20)</f>
        <v>0</v>
      </c>
      <c r="F21" s="139">
        <f>SUM(F18:F20)</f>
        <v>0</v>
      </c>
    </row>
    <row r="22" spans="1:6" ht="19.5" customHeight="1">
      <c r="A22" s="42"/>
      <c r="B22" s="108"/>
      <c r="C22" s="105"/>
      <c r="D22" s="110"/>
      <c r="E22" s="58"/>
      <c r="F22" s="119"/>
    </row>
    <row r="23" spans="1:6" ht="19.5" customHeight="1">
      <c r="A23" s="37" t="s">
        <v>28</v>
      </c>
      <c r="B23" s="149"/>
      <c r="C23" s="98"/>
      <c r="D23" s="111"/>
      <c r="E23" s="56"/>
      <c r="F23" s="112"/>
    </row>
    <row r="24" spans="1:6" ht="19.5" customHeight="1">
      <c r="A24" s="37" t="s">
        <v>29</v>
      </c>
      <c r="B24" s="37"/>
      <c r="C24" s="98"/>
      <c r="D24" s="111"/>
      <c r="E24" s="56"/>
      <c r="F24" s="112"/>
    </row>
    <row r="25" spans="1:6" ht="19.5" customHeight="1" thickBot="1">
      <c r="A25" s="37" t="s">
        <v>27</v>
      </c>
      <c r="B25" s="109"/>
      <c r="C25" s="104"/>
      <c r="D25" s="107"/>
      <c r="E25" s="57"/>
      <c r="F25" s="120"/>
    </row>
    <row r="26" spans="1:6" s="140" customFormat="1" ht="24.75" customHeight="1" thickBot="1">
      <c r="A26" s="143" t="s">
        <v>10</v>
      </c>
      <c r="B26" s="150">
        <f>+B23</f>
        <v>0</v>
      </c>
      <c r="C26" s="146"/>
      <c r="D26" s="147"/>
      <c r="E26" s="148"/>
      <c r="F26" s="151">
        <f>+B26</f>
        <v>0</v>
      </c>
    </row>
    <row r="27" spans="1:6" ht="19.5" customHeight="1" thickBot="1">
      <c r="A27" s="37"/>
      <c r="B27" s="152"/>
      <c r="C27" s="98"/>
      <c r="D27" s="107"/>
      <c r="E27" s="56"/>
      <c r="F27" s="112"/>
    </row>
    <row r="28" spans="1:6" s="140" customFormat="1" ht="24.75" customHeight="1" thickBot="1">
      <c r="A28" s="135" t="s">
        <v>18</v>
      </c>
      <c r="B28" s="136">
        <f>+B26+B21+B17+B12</f>
        <v>23916.77</v>
      </c>
      <c r="C28" s="137"/>
      <c r="D28" s="136">
        <f>+D26+D21+D17+D12</f>
        <v>4435273.9</v>
      </c>
      <c r="E28" s="138">
        <f>+E26+E21+E17+E12</f>
        <v>0</v>
      </c>
      <c r="F28" s="139">
        <f>+F26+F21+F17+F12</f>
        <v>4459190.67</v>
      </c>
    </row>
    <row r="29" spans="2:6" ht="19.5" customHeight="1">
      <c r="B29" s="75"/>
      <c r="D29" s="50"/>
      <c r="F29" s="48"/>
    </row>
    <row r="30" spans="2:6" ht="19.5" customHeight="1">
      <c r="B30" s="132"/>
      <c r="D30" s="50"/>
      <c r="F30" s="48"/>
    </row>
    <row r="31" spans="2:6" ht="19.5" customHeight="1">
      <c r="B31" s="132"/>
      <c r="D31" s="50"/>
      <c r="F31" s="47"/>
    </row>
    <row r="32" spans="2:6" ht="19.5" customHeight="1">
      <c r="B32" s="132"/>
      <c r="D32" s="50"/>
      <c r="F32" s="48"/>
    </row>
    <row r="33" spans="2:6" ht="19.5" customHeight="1">
      <c r="B33" s="132"/>
      <c r="F33" s="48"/>
    </row>
    <row r="34" ht="19.5" customHeight="1">
      <c r="F34" s="47"/>
    </row>
    <row r="35" ht="19.5" customHeight="1">
      <c r="A35" s="55"/>
    </row>
    <row r="36" ht="19.5" customHeight="1">
      <c r="A36" s="55"/>
    </row>
  </sheetData>
  <sheetProtection/>
  <mergeCells count="7">
    <mergeCell ref="A1:F1"/>
    <mergeCell ref="A3:F3"/>
    <mergeCell ref="A2:F2"/>
    <mergeCell ref="B7:C7"/>
    <mergeCell ref="D5:E5"/>
    <mergeCell ref="B5:C5"/>
    <mergeCell ref="F5:F7"/>
  </mergeCells>
  <printOptions horizontalCentered="1"/>
  <pageMargins left="0.25" right="0.2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9.7109375" style="1" customWidth="1"/>
    <col min="2" max="2" width="3.8515625" style="1" customWidth="1"/>
    <col min="3" max="3" width="23.00390625" style="1" bestFit="1" customWidth="1"/>
    <col min="4" max="4" width="1.7109375" style="1" customWidth="1"/>
    <col min="5" max="5" width="21.7109375" style="1" bestFit="1" customWidth="1"/>
    <col min="6" max="6" width="1.7109375" style="1" customWidth="1"/>
    <col min="7" max="7" width="23.00390625" style="1" bestFit="1" customWidth="1"/>
    <col min="8" max="8" width="3.57421875" style="1" bestFit="1" customWidth="1"/>
    <col min="9" max="9" width="6.28125" style="18" bestFit="1" customWidth="1"/>
    <col min="10" max="10" width="2.7109375" style="18" customWidth="1"/>
    <col min="11" max="11" width="2.7109375" style="1" hidden="1" customWidth="1"/>
    <col min="12" max="12" width="16.7109375" style="1" hidden="1" customWidth="1"/>
    <col min="13" max="13" width="4.140625" style="1" hidden="1" customWidth="1"/>
    <col min="14" max="14" width="18.7109375" style="1" hidden="1" customWidth="1"/>
    <col min="15" max="15" width="15.7109375" style="1" bestFit="1" customWidth="1"/>
    <col min="16" max="16" width="20.57421875" style="1" bestFit="1" customWidth="1"/>
    <col min="17" max="16384" width="9.140625" style="1" customWidth="1"/>
  </cols>
  <sheetData>
    <row r="1" spans="1:14" ht="15.75">
      <c r="A1" s="1" t="s">
        <v>0</v>
      </c>
      <c r="N1" s="19"/>
    </row>
    <row r="3" spans="3:10" ht="15.75">
      <c r="C3" s="166" t="s">
        <v>56</v>
      </c>
      <c r="D3" s="166"/>
      <c r="E3" s="166"/>
      <c r="F3" s="166"/>
      <c r="G3" s="166"/>
      <c r="H3" s="17"/>
      <c r="I3" s="20"/>
      <c r="J3" s="20"/>
    </row>
    <row r="4" spans="3:10" ht="15.75">
      <c r="C4" s="168" t="s">
        <v>70</v>
      </c>
      <c r="D4" s="169"/>
      <c r="E4" s="169"/>
      <c r="F4" s="169"/>
      <c r="G4" s="169"/>
      <c r="H4" s="17"/>
      <c r="I4" s="20"/>
      <c r="J4" s="20"/>
    </row>
    <row r="5" spans="3:10" ht="15.75">
      <c r="C5" s="78"/>
      <c r="D5" s="79"/>
      <c r="E5" s="79"/>
      <c r="F5" s="79"/>
      <c r="G5" s="79"/>
      <c r="H5" s="17"/>
      <c r="I5" s="20"/>
      <c r="J5" s="20"/>
    </row>
    <row r="6" spans="3:10" ht="15.75">
      <c r="C6" s="78"/>
      <c r="D6" s="79"/>
      <c r="E6" s="79"/>
      <c r="F6" s="79"/>
      <c r="G6" s="79"/>
      <c r="H6" s="17"/>
      <c r="I6" s="20"/>
      <c r="J6" s="20"/>
    </row>
    <row r="7" spans="3:14" ht="15.75">
      <c r="C7" s="167" t="s">
        <v>2</v>
      </c>
      <c r="D7" s="167"/>
      <c r="E7" s="167"/>
      <c r="F7" s="167"/>
      <c r="G7" s="167"/>
      <c r="H7" s="22"/>
      <c r="I7" s="23"/>
      <c r="J7" s="23"/>
      <c r="L7" s="1" t="s">
        <v>7</v>
      </c>
      <c r="N7" s="17" t="s">
        <v>6</v>
      </c>
    </row>
    <row r="8" spans="3:14" s="17" customFormat="1" ht="15.75">
      <c r="C8" s="21" t="s">
        <v>5</v>
      </c>
      <c r="E8" s="21" t="s">
        <v>55</v>
      </c>
      <c r="G8" s="21" t="s">
        <v>6</v>
      </c>
      <c r="H8" s="22"/>
      <c r="I8" s="24" t="s">
        <v>9</v>
      </c>
      <c r="J8" s="23"/>
      <c r="L8" s="21" t="s">
        <v>8</v>
      </c>
      <c r="N8" s="21" t="s">
        <v>11</v>
      </c>
    </row>
    <row r="10" spans="3:14" ht="19.5" thickBot="1">
      <c r="C10" s="1">
        <v>404710205.68</v>
      </c>
      <c r="E10" s="1">
        <v>33440946.8</v>
      </c>
      <c r="G10" s="1">
        <f>+E10+C10</f>
        <v>438151152.48</v>
      </c>
      <c r="H10" s="46"/>
      <c r="I10" s="18">
        <v>1</v>
      </c>
      <c r="J10" s="25"/>
      <c r="K10" s="26"/>
      <c r="L10" s="1">
        <v>0</v>
      </c>
      <c r="N10" s="27">
        <f>+L10+G10</f>
        <v>438151152.48</v>
      </c>
    </row>
    <row r="11" spans="8:14" ht="19.5" thickTop="1">
      <c r="H11" s="46"/>
      <c r="J11" s="25"/>
      <c r="K11" s="26"/>
      <c r="N11" s="12"/>
    </row>
    <row r="12" spans="8:14" ht="18.75">
      <c r="H12" s="46"/>
      <c r="J12" s="25"/>
      <c r="K12" s="26"/>
      <c r="N12" s="12"/>
    </row>
    <row r="13" spans="3:12" ht="15.75">
      <c r="C13" s="12"/>
      <c r="E13" s="12"/>
      <c r="G13" s="12"/>
      <c r="H13" s="12"/>
      <c r="I13" s="28"/>
      <c r="J13" s="28"/>
      <c r="L13" s="12"/>
    </row>
    <row r="14" spans="2:12" ht="18.75">
      <c r="B14" s="45"/>
      <c r="C14" s="90"/>
      <c r="D14" s="6"/>
      <c r="E14" s="90"/>
      <c r="F14" s="6"/>
      <c r="G14" s="90">
        <f>+E14+C14</f>
        <v>0</v>
      </c>
      <c r="H14" s="12"/>
      <c r="I14" s="28"/>
      <c r="J14" s="28"/>
      <c r="L14" s="12"/>
    </row>
    <row r="15" spans="2:12" ht="18.75">
      <c r="B15" s="45"/>
      <c r="C15" s="12"/>
      <c r="E15" s="12"/>
      <c r="G15" s="12"/>
      <c r="H15" s="12"/>
      <c r="I15" s="28"/>
      <c r="J15" s="28"/>
      <c r="L15" s="12"/>
    </row>
    <row r="16" spans="1:7" ht="15.75">
      <c r="A16" s="17"/>
      <c r="B16" s="34"/>
      <c r="C16" s="30"/>
      <c r="D16" s="17"/>
      <c r="E16" s="17"/>
      <c r="F16" s="17"/>
      <c r="G16" s="17"/>
    </row>
    <row r="18" spans="3:10" ht="15.75">
      <c r="C18" s="166" t="s">
        <v>1</v>
      </c>
      <c r="D18" s="166"/>
      <c r="E18" s="166"/>
      <c r="F18" s="166"/>
      <c r="G18" s="166"/>
      <c r="H18" s="17"/>
      <c r="I18" s="20"/>
      <c r="J18" s="20"/>
    </row>
    <row r="19" spans="3:10" ht="15.75">
      <c r="C19" s="166" t="s">
        <v>71</v>
      </c>
      <c r="D19" s="166"/>
      <c r="E19" s="166"/>
      <c r="F19" s="166"/>
      <c r="G19" s="166"/>
      <c r="H19" s="17"/>
      <c r="I19" s="20"/>
      <c r="J19" s="20"/>
    </row>
    <row r="20" spans="3:10" ht="15.75">
      <c r="C20" s="167" t="s">
        <v>2</v>
      </c>
      <c r="D20" s="167"/>
      <c r="E20" s="167"/>
      <c r="F20" s="167"/>
      <c r="G20" s="167"/>
      <c r="H20" s="22"/>
      <c r="I20" s="23"/>
      <c r="J20" s="23"/>
    </row>
    <row r="21" spans="1:10" ht="15.75">
      <c r="A21" s="17"/>
      <c r="B21" s="17"/>
      <c r="C21" s="21" t="s">
        <v>5</v>
      </c>
      <c r="D21" s="17"/>
      <c r="E21" s="21" t="s">
        <v>55</v>
      </c>
      <c r="F21" s="17"/>
      <c r="G21" s="21" t="s">
        <v>6</v>
      </c>
      <c r="H21" s="22"/>
      <c r="I21" s="24" t="s">
        <v>9</v>
      </c>
      <c r="J21" s="23"/>
    </row>
    <row r="23" spans="1:16" ht="20.25">
      <c r="A23" s="1" t="s">
        <v>3</v>
      </c>
      <c r="C23" s="1">
        <v>13014043498.62</v>
      </c>
      <c r="E23" s="46">
        <f>4740392125.29+51255167.02</f>
        <v>4791647292.31</v>
      </c>
      <c r="G23" s="1">
        <f>+E23+C23</f>
        <v>17805690790.93</v>
      </c>
      <c r="I23" s="18">
        <f>+G23/G27</f>
        <v>0.6054017931765198</v>
      </c>
      <c r="J23" s="31"/>
      <c r="O23" s="12"/>
      <c r="P23" s="12"/>
    </row>
    <row r="24" spans="15:16" ht="15.75">
      <c r="O24" s="12"/>
      <c r="P24" s="12"/>
    </row>
    <row r="25" spans="1:16" ht="15.75">
      <c r="A25" s="1" t="s">
        <v>4</v>
      </c>
      <c r="C25" s="1">
        <v>6513106629.47</v>
      </c>
      <c r="E25" s="1">
        <f>4981008315.53+111555432.17</f>
        <v>5092563747.7</v>
      </c>
      <c r="G25" s="1">
        <f>+E25+C25</f>
        <v>11605670377.17</v>
      </c>
      <c r="I25" s="18">
        <f>+G25/G27</f>
        <v>0.3945982068234803</v>
      </c>
      <c r="O25" s="12"/>
      <c r="P25" s="12"/>
    </row>
    <row r="26" spans="9:16" ht="15.75">
      <c r="I26" s="28"/>
      <c r="O26" s="12"/>
      <c r="P26" s="12"/>
    </row>
    <row r="27" spans="1:16" ht="16.5" thickBot="1">
      <c r="A27" s="1" t="s">
        <v>6</v>
      </c>
      <c r="C27" s="29">
        <f>+C25+C23</f>
        <v>19527150128.09</v>
      </c>
      <c r="E27" s="29">
        <f>+E25+E23</f>
        <v>9884211040.01</v>
      </c>
      <c r="G27" s="29">
        <f>+G25+G23</f>
        <v>29411361168.1</v>
      </c>
      <c r="H27" s="12"/>
      <c r="I27" s="28"/>
      <c r="J27" s="28"/>
      <c r="O27" s="12"/>
      <c r="P27" s="12"/>
    </row>
    <row r="28" spans="15:16" ht="16.5" thickTop="1">
      <c r="O28" s="12"/>
      <c r="P28" s="12"/>
    </row>
    <row r="29" spans="1:16" ht="20.25">
      <c r="A29" s="32"/>
      <c r="B29" s="33"/>
      <c r="C29" s="121"/>
      <c r="E29" s="12"/>
      <c r="O29" s="12"/>
      <c r="P29" s="12"/>
    </row>
    <row r="30" ht="15.75">
      <c r="E30" s="12"/>
    </row>
    <row r="31" ht="15.75">
      <c r="E31" s="12"/>
    </row>
    <row r="32" ht="15.75">
      <c r="E32" s="12"/>
    </row>
    <row r="33" ht="15.75">
      <c r="E33" s="12"/>
    </row>
    <row r="34" spans="1:6" ht="15.75" hidden="1">
      <c r="A34" s="1" t="s">
        <v>12</v>
      </c>
      <c r="E34" s="12"/>
      <c r="F34" s="1" t="s">
        <v>31</v>
      </c>
    </row>
    <row r="35" ht="15.75" hidden="1">
      <c r="E35" s="12"/>
    </row>
    <row r="36" ht="15.75" hidden="1"/>
    <row r="37" spans="1:6" ht="15.75" hidden="1">
      <c r="A37" s="1" t="s">
        <v>14</v>
      </c>
      <c r="F37" s="1" t="s">
        <v>15</v>
      </c>
    </row>
    <row r="38" spans="1:6" ht="15.75" hidden="1">
      <c r="A38" s="1" t="s">
        <v>16</v>
      </c>
      <c r="F38" s="1" t="s">
        <v>17</v>
      </c>
    </row>
    <row r="39" ht="15.75" hidden="1"/>
    <row r="40" ht="15.75" hidden="1"/>
    <row r="41" ht="15.75" hidden="1"/>
    <row r="42" ht="15.75" hidden="1">
      <c r="C42" s="1" t="s">
        <v>13</v>
      </c>
    </row>
    <row r="43" ht="15.75" hidden="1"/>
    <row r="44" ht="15.75" hidden="1"/>
    <row r="45" spans="3:5" ht="15.75" hidden="1">
      <c r="C45" s="166" t="s">
        <v>32</v>
      </c>
      <c r="D45" s="166"/>
      <c r="E45" s="166"/>
    </row>
    <row r="46" spans="3:5" ht="15.75" hidden="1">
      <c r="C46" s="166" t="s">
        <v>33</v>
      </c>
      <c r="D46" s="166"/>
      <c r="E46" s="166"/>
    </row>
    <row r="47" ht="15.75" hidden="1"/>
    <row r="48" ht="15.75" hidden="1"/>
    <row r="49" ht="15.75" hidden="1"/>
    <row r="50" ht="15.75" hidden="1"/>
  </sheetData>
  <sheetProtection/>
  <mergeCells count="8">
    <mergeCell ref="C19:G19"/>
    <mergeCell ref="C20:G20"/>
    <mergeCell ref="C45:E45"/>
    <mergeCell ref="C46:E46"/>
    <mergeCell ref="C3:G3"/>
    <mergeCell ref="C4:G4"/>
    <mergeCell ref="C7:G7"/>
    <mergeCell ref="C18:G18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alimagnorp</cp:lastModifiedBy>
  <cp:lastPrinted>2013-10-14T05:47:15Z</cp:lastPrinted>
  <dcterms:created xsi:type="dcterms:W3CDTF">2006-04-04T08:44:05Z</dcterms:created>
  <dcterms:modified xsi:type="dcterms:W3CDTF">2013-10-14T05:51:25Z</dcterms:modified>
  <cp:category/>
  <cp:version/>
  <cp:contentType/>
  <cp:contentStatus/>
</cp:coreProperties>
</file>