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95" yWindow="32760" windowWidth="10725" windowHeight="8190" tabRatio="601" activeTab="0"/>
  </bookViews>
  <sheets>
    <sheet name="reg1" sheetId="1" r:id="rId1"/>
    <sheet name="province1" sheetId="2" r:id="rId2"/>
    <sheet name="Sheet1" sheetId="3" state="hidden" r:id="rId3"/>
  </sheets>
  <externalReferences>
    <externalReference r:id="rId6"/>
  </externalReferences>
  <definedNames>
    <definedName name="_xlnm.Print_Area" localSheetId="0">'reg1'!$A$1:$P$220</definedName>
    <definedName name="Z_08033310_39CA_4DD1_BB29_06B3EC86FFFF_.wvu.Cols" localSheetId="1" hidden="1">'province1'!#REF!</definedName>
    <definedName name="Z_08033310_39CA_4DD1_BB29_06B3EC86FFFF_.wvu.Cols" localSheetId="0" hidden="1">'reg1'!#REF!</definedName>
    <definedName name="Z_08033310_39CA_4DD1_BB29_06B3EC86FFFF_.wvu.PrintArea" localSheetId="0" hidden="1">'reg1'!$A$1:$S$220</definedName>
    <definedName name="Z_28663FC2_3932_46E1_AF8E_8334818A1BDB_.wvu.Cols" localSheetId="0" hidden="1">'reg1'!$D:$L,'reg1'!$Q:$S</definedName>
    <definedName name="Z_28663FC2_3932_46E1_AF8E_8334818A1BDB_.wvu.PrintArea" localSheetId="0" hidden="1">'reg1'!$A$123:$P$142</definedName>
    <definedName name="Z_42388CF7_5475_472C_B63A_F8506701EFBD_.wvu.Cols" localSheetId="0" hidden="1">'reg1'!$D:$H,'reg1'!$Q:$S</definedName>
    <definedName name="Z_42388CF7_5475_472C_B63A_F8506701EFBD_.wvu.PrintArea" localSheetId="0" hidden="1">'reg1'!$A$1:$P$220</definedName>
    <definedName name="Z_58DCA63C_121C_4D8A_89AC_A044356E327E_.wvu.Cols" localSheetId="0" hidden="1">'reg1'!$D:$L</definedName>
    <definedName name="Z_58DCA63C_121C_4D8A_89AC_A044356E327E_.wvu.PrintArea" localSheetId="0" hidden="1">'reg1'!$A$1:$P$220</definedName>
    <definedName name="Z_6FA5E1B0_8241_4C91_BFF5_0944A2097F95_.wvu.Cols" localSheetId="1" hidden="1">'province1'!#REF!</definedName>
    <definedName name="Z_6FA5E1B0_8241_4C91_BFF5_0944A2097F95_.wvu.Cols" localSheetId="0" hidden="1">'reg1'!$D:$D,'reg1'!#REF!</definedName>
    <definedName name="Z_6FA5E1B0_8241_4C91_BFF5_0944A2097F95_.wvu.PrintArea" localSheetId="0" hidden="1">'reg1'!$A$1:$P$221</definedName>
    <definedName name="Z_D300F3B8_7D00_4E89_9322_A028EF326C56_.wvu.Cols" localSheetId="1" hidden="1">'province1'!$D:$D,'province1'!#REF!</definedName>
    <definedName name="Z_D300F3B8_7D00_4E89_9322_A028EF326C56_.wvu.Cols" localSheetId="0" hidden="1">'reg1'!#REF!</definedName>
    <definedName name="Z_D300F3B8_7D00_4E89_9322_A028EF326C56_.wvu.PrintArea" localSheetId="1" hidden="1">'province1'!$A$2:$Q$257</definedName>
    <definedName name="Z_D300F3B8_7D00_4E89_9322_A028EF326C56_.wvu.PrintArea" localSheetId="0" hidden="1">'reg1'!$A$123:$P$142</definedName>
    <definedName name="Z_EC6BD7FA_8C49_4BC7_B734_37D4E2AAADCD_.wvu.Cols" localSheetId="0" hidden="1">'reg1'!$D:$H,'reg1'!#REF!</definedName>
  </definedNames>
  <calcPr fullCalcOnLoad="1"/>
</workbook>
</file>

<file path=xl/comments1.xml><?xml version="1.0" encoding="utf-8"?>
<comments xmlns="http://schemas.openxmlformats.org/spreadsheetml/2006/main">
  <authors>
    <author>Renato L. Subijano</author>
    <author>Jovani B. Lagon</author>
  </authors>
  <commentList>
    <comment ref="E16" authorId="0">
      <text>
        <r>
          <rPr>
            <b/>
            <sz val="9"/>
            <rFont val="Tahoma"/>
            <family val="2"/>
          </rPr>
          <t>Renato L. Subijano:</t>
        </r>
        <r>
          <rPr>
            <sz val="9"/>
            <rFont val="Tahoma"/>
            <family val="2"/>
          </rPr>
          <t xml:space="preserve">
Barangay Dumalneg was split into Barangay Cabaritan, Barangay Kalaw and Barangay Quibel. In effect, the municipality of Dumalneg now covers four (4) barangays. (as per Updates on PSGC as of March 31, 2018)</t>
        </r>
      </text>
    </comment>
    <comment ref="O191" authorId="1">
      <text>
        <r>
          <rPr>
            <b/>
            <sz val="9"/>
            <rFont val="Tahoma"/>
            <family val="2"/>
          </rPr>
          <t>Jovani B. Lagon:</t>
        </r>
        <r>
          <rPr>
            <sz val="9"/>
            <rFont val="Tahoma"/>
            <family val="2"/>
          </rPr>
          <t xml:space="preserve">
Includes Inamotan, Manaoag
</t>
        </r>
      </text>
    </comment>
    <comment ref="R191" authorId="1">
      <text>
        <r>
          <rPr>
            <b/>
            <sz val="9"/>
            <rFont val="Tahoma"/>
            <family val="2"/>
          </rPr>
          <t>Jovani B. Lagon:</t>
        </r>
        <r>
          <rPr>
            <sz val="9"/>
            <rFont val="Tahoma"/>
            <family val="2"/>
          </rPr>
          <t xml:space="preserve">
Includes Inamotan, Manaoag
</t>
        </r>
      </text>
    </comment>
    <comment ref="V191" authorId="1">
      <text>
        <r>
          <rPr>
            <b/>
            <sz val="9"/>
            <rFont val="Tahoma"/>
            <family val="2"/>
          </rPr>
          <t>Jovani B. Lagon:</t>
        </r>
        <r>
          <rPr>
            <sz val="9"/>
            <rFont val="Tahoma"/>
            <family val="2"/>
          </rPr>
          <t xml:space="preserve">
Includes Inamotan, Manaoag
</t>
        </r>
      </text>
    </comment>
  </commentList>
</comments>
</file>

<file path=xl/comments2.xml><?xml version="1.0" encoding="utf-8"?>
<comments xmlns="http://schemas.openxmlformats.org/spreadsheetml/2006/main">
  <authors>
    <author>Edwin</author>
  </authors>
  <commentList>
    <comment ref="Q9" authorId="0">
      <text>
        <r>
          <rPr>
            <sz val="9"/>
            <rFont val="Tahoma"/>
            <family val="2"/>
          </rPr>
          <t xml:space="preserve">girlie : plus 84 brgys being served by LUECO
</t>
        </r>
      </text>
    </comment>
    <comment ref="Q10" authorId="0">
      <text>
        <r>
          <rPr>
            <sz val="9"/>
            <rFont val="Tahoma"/>
            <family val="2"/>
          </rPr>
          <t xml:space="preserve">girlie : plus 154 brgys being served by DECORP
</t>
        </r>
      </text>
    </comment>
  </commentList>
</comments>
</file>

<file path=xl/sharedStrings.xml><?xml version="1.0" encoding="utf-8"?>
<sst xmlns="http://schemas.openxmlformats.org/spreadsheetml/2006/main" count="963" uniqueCount="239">
  <si>
    <t>ILOCOS NORTE ELECTRIC COOPERATIVE, INC. (INEC)</t>
  </si>
  <si>
    <t>ILOCOS SUR ELECTRIC COOPERATIVE, INC. (ISECO)</t>
  </si>
  <si>
    <t>PANGASINAN I ELECTRIC COOPERATIVE, INC. (PANELCO I)</t>
  </si>
  <si>
    <t>PANGASINAN III ELECTRIC COOPERATIVE, INC. (PANELCO III)</t>
  </si>
  <si>
    <t>Naguilian</t>
  </si>
  <si>
    <t>Malaya</t>
  </si>
  <si>
    <t>Bangar</t>
  </si>
  <si>
    <t>Marcos</t>
  </si>
  <si>
    <t>Unenergized</t>
  </si>
  <si>
    <t>Bantay</t>
  </si>
  <si>
    <t>Bayambang</t>
  </si>
  <si>
    <t>Tagudin</t>
  </si>
  <si>
    <t>Mabini</t>
  </si>
  <si>
    <t>Ilocos Norte</t>
  </si>
  <si>
    <t>Ilocos Sur</t>
  </si>
  <si>
    <t>La Union</t>
  </si>
  <si>
    <t>Agno</t>
  </si>
  <si>
    <t>Adams</t>
  </si>
  <si>
    <t>Bacarra</t>
  </si>
  <si>
    <t>Badoc</t>
  </si>
  <si>
    <t>Bangui</t>
  </si>
  <si>
    <t>Burgos</t>
  </si>
  <si>
    <t>Carasi</t>
  </si>
  <si>
    <t>Dingras</t>
  </si>
  <si>
    <t>Laoag City</t>
  </si>
  <si>
    <t>Kumanibe</t>
  </si>
  <si>
    <t>Pagudpud</t>
  </si>
  <si>
    <t>Pozzorubio</t>
  </si>
  <si>
    <t>Sison</t>
  </si>
  <si>
    <t>Pangasinan</t>
  </si>
  <si>
    <t>Suyo</t>
  </si>
  <si>
    <t>Santiago</t>
  </si>
  <si>
    <t>Province</t>
  </si>
  <si>
    <t>Currimao</t>
  </si>
  <si>
    <t>Vintar</t>
  </si>
  <si>
    <t>Santo Tomas</t>
  </si>
  <si>
    <t>San Manuel</t>
  </si>
  <si>
    <t>Luna</t>
  </si>
  <si>
    <t>LA UNION ELECTRIC COOPERATIVE, INC. (LUELCO)</t>
  </si>
  <si>
    <t>Bautista</t>
  </si>
  <si>
    <t>Caoayan</t>
  </si>
  <si>
    <t>Santo Domingo</t>
  </si>
  <si>
    <t>Santa Cruz</t>
  </si>
  <si>
    <t>San Esteban</t>
  </si>
  <si>
    <t>Dumalneg</t>
  </si>
  <si>
    <t>Bani</t>
  </si>
  <si>
    <t>Pugo</t>
  </si>
  <si>
    <t>Nueva Era</t>
  </si>
  <si>
    <t>Paoay</t>
  </si>
  <si>
    <t>Pasuquin</t>
  </si>
  <si>
    <t>Piddig</t>
  </si>
  <si>
    <t>Pinili</t>
  </si>
  <si>
    <t>Sarrat</t>
  </si>
  <si>
    <t>Solsona</t>
  </si>
  <si>
    <t>Alilem</t>
  </si>
  <si>
    <t>Banayoyo</t>
  </si>
  <si>
    <t>Cervantes</t>
  </si>
  <si>
    <t>Magsingal</t>
  </si>
  <si>
    <t>Nagbukel</t>
  </si>
  <si>
    <t>Salcedo</t>
  </si>
  <si>
    <t>San Emilio</t>
  </si>
  <si>
    <t>Sigay</t>
  </si>
  <si>
    <t>Sugpon</t>
  </si>
  <si>
    <t>Agoo</t>
  </si>
  <si>
    <t>Aringay</t>
  </si>
  <si>
    <t>Bacnotan</t>
  </si>
  <si>
    <t>Bagulin</t>
  </si>
  <si>
    <t>Balaoan</t>
  </si>
  <si>
    <t>Caba</t>
  </si>
  <si>
    <t>San Gabriel</t>
  </si>
  <si>
    <t>Santol</t>
  </si>
  <si>
    <t>Sudipen</t>
  </si>
  <si>
    <t>Tubao</t>
  </si>
  <si>
    <t>Anda</t>
  </si>
  <si>
    <t>Bolinao</t>
  </si>
  <si>
    <t>Dasol</t>
  </si>
  <si>
    <t>Infanta</t>
  </si>
  <si>
    <t>Aguilar</t>
  </si>
  <si>
    <t>Alcala</t>
  </si>
  <si>
    <t>Basista</t>
  </si>
  <si>
    <t>Binmaley</t>
  </si>
  <si>
    <t>Bugallon</t>
  </si>
  <si>
    <t>Labrador</t>
  </si>
  <si>
    <t>Lingayen</t>
  </si>
  <si>
    <t>Malasiqui</t>
  </si>
  <si>
    <t>Mangaldan</t>
  </si>
  <si>
    <t>Mangatarem</t>
  </si>
  <si>
    <t>Sual</t>
  </si>
  <si>
    <t>Urbiztondo</t>
  </si>
  <si>
    <t>Asingan</t>
  </si>
  <si>
    <t>Balungao</t>
  </si>
  <si>
    <t>Binalonan</t>
  </si>
  <si>
    <t>Mapandan</t>
  </si>
  <si>
    <t>Natividad</t>
  </si>
  <si>
    <t>Rosales</t>
  </si>
  <si>
    <t>San Quintin</t>
  </si>
  <si>
    <t>Tayug</t>
  </si>
  <si>
    <t>Umingan</t>
  </si>
  <si>
    <t>Villasis</t>
  </si>
  <si>
    <t>Laoac</t>
  </si>
  <si>
    <t>San Nicolas</t>
  </si>
  <si>
    <t>San Vicente</t>
  </si>
  <si>
    <t>Rosario</t>
  </si>
  <si>
    <t>San Fabian</t>
  </si>
  <si>
    <t>Narvacan</t>
  </si>
  <si>
    <t>Cabugao</t>
  </si>
  <si>
    <t>Suyo Proper</t>
  </si>
  <si>
    <t>Bulala</t>
  </si>
  <si>
    <t>Santa Lucia</t>
  </si>
  <si>
    <t>Santa Maria</t>
  </si>
  <si>
    <t>Santa Catalina</t>
  </si>
  <si>
    <t>Yubo</t>
  </si>
  <si>
    <t>City of Vigan</t>
  </si>
  <si>
    <t>City of Candon</t>
  </si>
  <si>
    <t>Galimuyod</t>
  </si>
  <si>
    <t>Lidlidda</t>
  </si>
  <si>
    <t>Baballasioan</t>
  </si>
  <si>
    <t>Gusing</t>
  </si>
  <si>
    <t>Santa</t>
  </si>
  <si>
    <t>MUNICIPALITIES/CITY</t>
  </si>
  <si>
    <t>S I T I O S</t>
  </si>
  <si>
    <t>Coverage</t>
  </si>
  <si>
    <t>Energized/Completed</t>
  </si>
  <si>
    <t>%</t>
  </si>
  <si>
    <t>First District</t>
  </si>
  <si>
    <t>Total</t>
  </si>
  <si>
    <t>Second District</t>
  </si>
  <si>
    <t>Brgy. Suyo, Dingras, Ilocos Norte</t>
  </si>
  <si>
    <t>Banna (Espiritu)</t>
  </si>
  <si>
    <t>Bigbiga, Santiago, Ilocos Sur 2707</t>
  </si>
  <si>
    <t>San Ildefonso</t>
  </si>
  <si>
    <t>Sinait</t>
  </si>
  <si>
    <t xml:space="preserve">City of Candon </t>
  </si>
  <si>
    <t>Sta. Rita East, Aringay, La Union 2503</t>
  </si>
  <si>
    <t xml:space="preserve">City of San Fernando </t>
  </si>
  <si>
    <t xml:space="preserve">San Juan </t>
  </si>
  <si>
    <t xml:space="preserve">Bauang </t>
  </si>
  <si>
    <t>Fourth District, Pangasinan</t>
  </si>
  <si>
    <t>San Jacinto</t>
  </si>
  <si>
    <t>Fifth District, Pangasinan</t>
  </si>
  <si>
    <t>San Jose, Bani, Pangasinan</t>
  </si>
  <si>
    <t>City of Alaminos</t>
  </si>
  <si>
    <t>Third District</t>
  </si>
  <si>
    <t>San Carlos City (86)</t>
  </si>
  <si>
    <t>Fourth District</t>
  </si>
  <si>
    <t>Fifth District</t>
  </si>
  <si>
    <t>CENTRAL PANGASINAN ELECTRIC COOPERATIVE, INC. (CENPELCO)</t>
  </si>
  <si>
    <t>Padilla Street, San Carlos City, Pangasinan</t>
  </si>
  <si>
    <t>Nancayasan, Urdaneta City, Pangasinan</t>
  </si>
  <si>
    <t xml:space="preserve">Laoac </t>
  </si>
  <si>
    <t>City of Urdaneta</t>
  </si>
  <si>
    <t>Sixth District</t>
  </si>
  <si>
    <t>Pozorrubio</t>
  </si>
  <si>
    <t xml:space="preserve">STATUS OF ENERGIZATION </t>
  </si>
  <si>
    <t>REGION I</t>
  </si>
  <si>
    <t xml:space="preserve"> </t>
  </si>
  <si>
    <t>B A R A N G A Y S</t>
  </si>
  <si>
    <t>C O N N E C T I O N S</t>
  </si>
  <si>
    <t>#Brgys</t>
  </si>
  <si>
    <t># Municipalities/Cities</t>
  </si>
  <si>
    <t>Served</t>
  </si>
  <si>
    <t>Regional</t>
  </si>
  <si>
    <t>Todate</t>
  </si>
  <si>
    <t xml:space="preserve">First District, Ilocos Norte </t>
  </si>
  <si>
    <t>Municipalities/City</t>
  </si>
  <si>
    <t>By</t>
  </si>
  <si>
    <t>INEC</t>
  </si>
  <si>
    <t xml:space="preserve">Second District, Ilocos Norte  </t>
  </si>
  <si>
    <t>Municipalities</t>
  </si>
  <si>
    <t>City of Batac</t>
  </si>
  <si>
    <t xml:space="preserve">First District, Ilocos Sur   </t>
  </si>
  <si>
    <t>ISECO</t>
  </si>
  <si>
    <t>San Juan (Lapog)</t>
  </si>
  <si>
    <t xml:space="preserve">Second District, Ilocos Sur   </t>
  </si>
  <si>
    <t>Gregorio Del Pilar (Concepcion)</t>
  </si>
  <si>
    <t>Quirino (Angkaki)</t>
  </si>
  <si>
    <t>Salcedo (Baugen)</t>
  </si>
  <si>
    <t xml:space="preserve">First District, La Union  </t>
  </si>
  <si>
    <t>LUELCO</t>
  </si>
  <si>
    <t>San Juan (41)*</t>
  </si>
  <si>
    <t>City of San Fernando (59)*</t>
  </si>
  <si>
    <t>*partly served by LUECO</t>
  </si>
  <si>
    <t xml:space="preserve">Second District, La Union </t>
  </si>
  <si>
    <t>Bauang (39)*</t>
  </si>
  <si>
    <t xml:space="preserve">First District, Pangasinan  </t>
  </si>
  <si>
    <t>PANELCO I</t>
  </si>
  <si>
    <t>Anda   (Is.)</t>
  </si>
  <si>
    <t>CENPELCO</t>
  </si>
  <si>
    <t xml:space="preserve">Second District, Pangasinan  </t>
  </si>
  <si>
    <t>CENPELCO/TARELCO I</t>
  </si>
  <si>
    <t xml:space="preserve">Third District, Pangasinan   </t>
  </si>
  <si>
    <t>PANELCO III</t>
  </si>
  <si>
    <t>San Carlos City (86)*</t>
  </si>
  <si>
    <t>Calasiao</t>
  </si>
  <si>
    <t>DECORP</t>
  </si>
  <si>
    <t>Santa Barbara</t>
  </si>
  <si>
    <t>*partly served by DECORP</t>
  </si>
  <si>
    <t xml:space="preserve">Fourth District, Pangasinan   </t>
  </si>
  <si>
    <t>San Fabian (34)*</t>
  </si>
  <si>
    <t>San Jacinto (19)*</t>
  </si>
  <si>
    <t>Dagupan City</t>
  </si>
  <si>
    <t>Manaoag</t>
  </si>
  <si>
    <t xml:space="preserve">Fifth District, Pangasinan  </t>
  </si>
  <si>
    <t xml:space="preserve">Sixth District, Pangasinan   </t>
  </si>
  <si>
    <t>Apgad</t>
  </si>
  <si>
    <t>Gurgurong</t>
  </si>
  <si>
    <t>Pinsal</t>
  </si>
  <si>
    <t>STATUS OF ENERGIZATION</t>
  </si>
  <si>
    <t>Legislative District</t>
  </si>
  <si>
    <t>MUNICIPALITIES/CITIES</t>
  </si>
  <si>
    <t xml:space="preserve"> STATUS OF ENERGIZATION </t>
  </si>
  <si>
    <t xml:space="preserve"> STATUS OF ENERGIZATION</t>
  </si>
  <si>
    <t>REGION I - ILOCOS REGION</t>
  </si>
  <si>
    <t>ELECTRIC DISTRIBUTION UTILITIES</t>
  </si>
  <si>
    <t>BARANGAYS</t>
  </si>
  <si>
    <t>SITIOS</t>
  </si>
  <si>
    <t>CONNECTIONS</t>
  </si>
  <si>
    <t>Batug</t>
  </si>
  <si>
    <t xml:space="preserve"> Pob. East</t>
  </si>
  <si>
    <t>Nagsusuan</t>
  </si>
  <si>
    <t>Macongcog</t>
  </si>
  <si>
    <t>Sta Maria</t>
  </si>
  <si>
    <t>Nagsincaoan</t>
  </si>
  <si>
    <t>Panatur</t>
  </si>
  <si>
    <t>Gregorio del Pilar (Concepcion)</t>
  </si>
  <si>
    <t>GEO-CODE</t>
  </si>
  <si>
    <t>Potential 2015 Census</t>
  </si>
  <si>
    <t>Date of Energization</t>
  </si>
  <si>
    <t>Coverage / Energized</t>
  </si>
  <si>
    <t>1. Ilocos Norte</t>
  </si>
  <si>
    <t>2. Ilocos Sur</t>
  </si>
  <si>
    <t>3. La Union</t>
  </si>
  <si>
    <t>4. Pangasinan I</t>
  </si>
  <si>
    <t>5. Central Pangasinan</t>
  </si>
  <si>
    <t>6. Pangasinan III</t>
  </si>
  <si>
    <t>As of September 30, 2019</t>
  </si>
  <si>
    <t>As of Dec 2018</t>
  </si>
  <si>
    <t>,</t>
  </si>
  <si>
    <t>As of Sep 2019*</t>
  </si>
</sst>
</file>

<file path=xl/styles.xml><?xml version="1.0" encoding="utf-8"?>
<styleSheet xmlns="http://schemas.openxmlformats.org/spreadsheetml/2006/main">
  <numFmts count="49">
    <numFmt numFmtId="5" formatCode="&quot;Php&quot;#,##0_);\(&quot;Php&quot;#,##0\)"/>
    <numFmt numFmtId="6" formatCode="&quot;Php&quot;#,##0_);[Red]\(&quot;Php&quot;#,##0\)"/>
    <numFmt numFmtId="7" formatCode="&quot;Php&quot;#,##0.00_);\(&quot;Php&quot;#,##0.00\)"/>
    <numFmt numFmtId="8" formatCode="&quot;Php&quot;#,##0.00_);[Red]\(&quot;Php&quot;#,##0.00\)"/>
    <numFmt numFmtId="42" formatCode="_(&quot;Php&quot;* #,##0_);_(&quot;Php&quot;* \(#,##0\);_(&quot;Php&quot;* &quot;-&quot;_);_(@_)"/>
    <numFmt numFmtId="41" formatCode="_(* #,##0_);_(* \(#,##0\);_(* &quot;-&quot;_);_(@_)"/>
    <numFmt numFmtId="44" formatCode="_(&quot;Php&quot;* #,##0.00_);_(&quot;Php&quot;* \(#,##0.00\);_(&quot;Ph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0_)"/>
    <numFmt numFmtId="177" formatCode="0.0"/>
    <numFmt numFmtId="178" formatCode="#,##0.0"/>
    <numFmt numFmtId="179" formatCode="dd\-mmm\-yy"/>
    <numFmt numFmtId="180" formatCode="mm/dd/yy"/>
    <numFmt numFmtId="181" formatCode="d\-mmm\-yyyy"/>
    <numFmt numFmtId="182" formatCode="mmm\-yyyy"/>
    <numFmt numFmtId="183" formatCode="&quot;Yes&quot;;&quot;Yes&quot;;&quot;No&quot;"/>
    <numFmt numFmtId="184" formatCode="&quot;True&quot;;&quot;True&quot;;&quot;False&quot;"/>
    <numFmt numFmtId="185" formatCode="&quot;On&quot;;&quot;On&quot;;&quot;Off&quot;"/>
    <numFmt numFmtId="186" formatCode="[$-409]d\-mmm\-yy;@"/>
    <numFmt numFmtId="187" formatCode="[$-409]dd\-mmm\-yy;@"/>
    <numFmt numFmtId="188" formatCode="[$-409]dddd\,\ mmmm\ dd\,\ yyyy"/>
    <numFmt numFmtId="189" formatCode="[$-409]mmm\-yy;@"/>
    <numFmt numFmtId="190" formatCode="[$-3409]dd\-mmm\-yy;@"/>
    <numFmt numFmtId="191" formatCode="_(* #,##0_);_(* \(#,##0\);_(* &quot;-&quot;??_);_(@_)"/>
    <numFmt numFmtId="192" formatCode="#,##0.000"/>
    <numFmt numFmtId="193" formatCode="0_);[Red]\(0\)"/>
    <numFmt numFmtId="194" formatCode="_(* #,##0.0_);_(* \(#,##0.0\);_(* &quot;-&quot;??_);_(@_)"/>
    <numFmt numFmtId="195" formatCode="[$-3409]dddd\,\ mmmm\ dd\,\ yyyy"/>
    <numFmt numFmtId="196" formatCode="_([$₱-3409]* #,##0.00_);_([$₱-3409]* \(#,##0.00\);_([$₱-3409]* &quot;-&quot;??_);_(@_)"/>
    <numFmt numFmtId="197" formatCode="m/d/yy;@"/>
    <numFmt numFmtId="198" formatCode="_(* #,##0.00000_);_(* \(#,##0.00000\);_(* &quot;-&quot;??_);_(@_)"/>
    <numFmt numFmtId="199" formatCode="0.00_);\(0.00\)"/>
    <numFmt numFmtId="200" formatCode="_(* #,##0.0000_);_(* \(#,##0.0000\);_(* &quot;-&quot;??_);_(@_)"/>
    <numFmt numFmtId="201" formatCode="_(* #,##0.000_);_(* \(#,##0.000\);_(* &quot;-&quot;??_);_(@_)"/>
    <numFmt numFmtId="202" formatCode="0.00000"/>
    <numFmt numFmtId="203" formatCode="0.0000"/>
    <numFmt numFmtId="204" formatCode="0.000"/>
  </numFmts>
  <fonts count="63">
    <font>
      <sz val="10"/>
      <name val="Arial"/>
      <family val="0"/>
    </font>
    <font>
      <b/>
      <sz val="12"/>
      <name val="Arial"/>
      <family val="2"/>
    </font>
    <font>
      <sz val="12"/>
      <name val="Arial"/>
      <family val="2"/>
    </font>
    <font>
      <sz val="8"/>
      <name val="Arial"/>
      <family val="2"/>
    </font>
    <font>
      <u val="single"/>
      <sz val="10"/>
      <color indexed="12"/>
      <name val="Arial"/>
      <family val="2"/>
    </font>
    <font>
      <u val="single"/>
      <sz val="10"/>
      <color indexed="36"/>
      <name val="Arial"/>
      <family val="2"/>
    </font>
    <font>
      <b/>
      <sz val="12"/>
      <name val="Bookman Old Style"/>
      <family val="1"/>
    </font>
    <font>
      <sz val="12"/>
      <name val="Helv"/>
      <family val="0"/>
    </font>
    <font>
      <b/>
      <sz val="11"/>
      <name val="Bookman Old Style"/>
      <family val="1"/>
    </font>
    <font>
      <sz val="12"/>
      <color indexed="10"/>
      <name val="Arial"/>
      <family val="2"/>
    </font>
    <font>
      <sz val="10"/>
      <name val="Courier"/>
      <family val="3"/>
    </font>
    <font>
      <b/>
      <sz val="10"/>
      <name val="Arial"/>
      <family val="2"/>
    </font>
    <font>
      <b/>
      <sz val="8"/>
      <name val="Arial"/>
      <family val="2"/>
    </font>
    <font>
      <sz val="8"/>
      <color indexed="10"/>
      <name val="Arial"/>
      <family val="2"/>
    </font>
    <font>
      <b/>
      <sz val="14"/>
      <name val="Bookman Old Style"/>
      <family val="1"/>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8"/>
      <color indexed="8"/>
      <name val="Arial"/>
      <family val="2"/>
    </font>
    <font>
      <sz val="10"/>
      <color indexed="8"/>
      <name val="Arial"/>
      <family val="2"/>
    </font>
    <font>
      <b/>
      <sz val="10"/>
      <color indexed="8"/>
      <name val="Arial"/>
      <family val="2"/>
    </font>
    <font>
      <sz val="8"/>
      <color indexed="30"/>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8"/>
      <color rgb="FFFF0000"/>
      <name val="Arial"/>
      <family val="2"/>
    </font>
    <font>
      <sz val="8"/>
      <color theme="1"/>
      <name val="Arial"/>
      <family val="2"/>
    </font>
    <font>
      <sz val="10"/>
      <color theme="1"/>
      <name val="Arial"/>
      <family val="2"/>
    </font>
    <font>
      <b/>
      <sz val="10"/>
      <color theme="1"/>
      <name val="Arial"/>
      <family val="2"/>
    </font>
    <font>
      <sz val="8"/>
      <color rgb="FF000000"/>
      <name val="Arial"/>
      <family val="2"/>
    </font>
    <font>
      <sz val="8"/>
      <color rgb="FF0070C0"/>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color rgb="FFD2D2D2"/>
      </top>
      <bottom style="thin">
        <color rgb="FFD2D2D2"/>
      </botto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style="medium"/>
      <right style="medium"/>
      <top>
        <color indexed="63"/>
      </top>
      <bottom style="mediu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bottom>
        <color indexed="63"/>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15">
    <xf numFmtId="0" fontId="0" fillId="0" borderId="0" xfId="0" applyAlignment="1">
      <alignment/>
    </xf>
    <xf numFmtId="0" fontId="8" fillId="0" borderId="0" xfId="58" applyFont="1" applyAlignment="1">
      <alignment vertical="center"/>
      <protection/>
    </xf>
    <xf numFmtId="0" fontId="3" fillId="0" borderId="0" xfId="58" applyFont="1" applyAlignment="1">
      <alignment vertical="center"/>
      <protection/>
    </xf>
    <xf numFmtId="0" fontId="8" fillId="0" borderId="0" xfId="63" applyFont="1" applyAlignment="1">
      <alignment vertical="center"/>
      <protection/>
    </xf>
    <xf numFmtId="0" fontId="3" fillId="0" borderId="0" xfId="63" applyFont="1" applyAlignment="1">
      <alignment vertical="center"/>
      <protection/>
    </xf>
    <xf numFmtId="0" fontId="8" fillId="0" borderId="0" xfId="59" applyFont="1" applyAlignment="1">
      <alignment vertical="center"/>
      <protection/>
    </xf>
    <xf numFmtId="0" fontId="3" fillId="0" borderId="0" xfId="59" applyFont="1" applyAlignment="1">
      <alignment horizontal="center" vertical="center"/>
      <protection/>
    </xf>
    <xf numFmtId="0" fontId="3" fillId="0" borderId="0" xfId="59" applyFont="1" applyAlignment="1">
      <alignment vertical="center"/>
      <protection/>
    </xf>
    <xf numFmtId="0" fontId="3" fillId="0" borderId="10" xfId="59" applyFont="1" applyBorder="1" applyAlignment="1">
      <alignment vertical="center"/>
      <protection/>
    </xf>
    <xf numFmtId="0" fontId="12" fillId="0" borderId="11" xfId="59" applyFont="1" applyBorder="1" applyAlignment="1">
      <alignment vertical="center"/>
      <protection/>
    </xf>
    <xf numFmtId="0" fontId="3" fillId="0" borderId="12" xfId="59" applyFont="1" applyBorder="1" applyAlignment="1">
      <alignment vertical="center"/>
      <protection/>
    </xf>
    <xf numFmtId="0" fontId="3" fillId="0" borderId="13" xfId="59" applyFont="1" applyBorder="1" applyAlignment="1" quotePrefix="1">
      <alignment horizontal="right" vertical="center"/>
      <protection/>
    </xf>
    <xf numFmtId="0" fontId="3" fillId="0" borderId="14" xfId="59" applyFont="1" applyBorder="1" applyAlignment="1">
      <alignment horizontal="left" vertical="center"/>
      <protection/>
    </xf>
    <xf numFmtId="0" fontId="3" fillId="0" borderId="15" xfId="59" applyFont="1" applyBorder="1" applyAlignment="1">
      <alignment vertical="center"/>
      <protection/>
    </xf>
    <xf numFmtId="3" fontId="3" fillId="0" borderId="15" xfId="66" applyNumberFormat="1" applyFont="1" applyBorder="1" applyAlignment="1">
      <alignment vertical="center"/>
    </xf>
    <xf numFmtId="1" fontId="3" fillId="0" borderId="15" xfId="59" applyNumberFormat="1" applyFont="1" applyBorder="1" applyAlignment="1">
      <alignment vertical="center"/>
      <protection/>
    </xf>
    <xf numFmtId="191" fontId="3" fillId="0" borderId="15" xfId="42" applyNumberFormat="1" applyFont="1" applyBorder="1" applyAlignment="1">
      <alignment vertical="center"/>
    </xf>
    <xf numFmtId="1" fontId="3" fillId="0" borderId="15" xfId="66" applyNumberFormat="1" applyFont="1" applyBorder="1" applyAlignment="1">
      <alignment vertical="center"/>
    </xf>
    <xf numFmtId="0" fontId="12" fillId="0" borderId="13" xfId="59" applyFont="1" applyBorder="1" applyAlignment="1">
      <alignment vertical="center"/>
      <protection/>
    </xf>
    <xf numFmtId="9" fontId="3" fillId="0" borderId="15" xfId="66" applyFont="1" applyBorder="1" applyAlignment="1">
      <alignment vertical="center"/>
    </xf>
    <xf numFmtId="0" fontId="3" fillId="0" borderId="16" xfId="59" applyFont="1" applyBorder="1" applyAlignment="1" quotePrefix="1">
      <alignment horizontal="right" vertical="center"/>
      <protection/>
    </xf>
    <xf numFmtId="0" fontId="3" fillId="0" borderId="17" xfId="59" applyFont="1" applyBorder="1" applyAlignment="1">
      <alignment horizontal="left" vertical="center"/>
      <protection/>
    </xf>
    <xf numFmtId="0" fontId="3" fillId="0" borderId="18" xfId="59" applyFont="1" applyBorder="1" applyAlignment="1">
      <alignment vertical="center"/>
      <protection/>
    </xf>
    <xf numFmtId="3" fontId="3" fillId="0" borderId="18" xfId="66" applyNumberFormat="1" applyFont="1" applyBorder="1" applyAlignment="1">
      <alignment vertical="center"/>
    </xf>
    <xf numFmtId="1" fontId="3" fillId="0" borderId="18" xfId="59" applyNumberFormat="1" applyFont="1" applyBorder="1" applyAlignment="1">
      <alignment vertical="center"/>
      <protection/>
    </xf>
    <xf numFmtId="0" fontId="11" fillId="0" borderId="19" xfId="59" applyFont="1" applyBorder="1" applyAlignment="1">
      <alignment vertical="center"/>
      <protection/>
    </xf>
    <xf numFmtId="3" fontId="11" fillId="0" borderId="19" xfId="66" applyNumberFormat="1" applyFont="1" applyBorder="1" applyAlignment="1">
      <alignment vertical="center"/>
    </xf>
    <xf numFmtId="1" fontId="11" fillId="0" borderId="19" xfId="59" applyNumberFormat="1" applyFont="1" applyBorder="1" applyAlignment="1">
      <alignment vertical="center"/>
      <protection/>
    </xf>
    <xf numFmtId="191" fontId="11" fillId="0" borderId="19" xfId="42" applyNumberFormat="1" applyFont="1" applyBorder="1" applyAlignment="1">
      <alignment vertical="center"/>
    </xf>
    <xf numFmtId="1" fontId="11" fillId="0" borderId="19" xfId="66" applyNumberFormat="1" applyFont="1" applyBorder="1" applyAlignment="1">
      <alignment vertical="center"/>
    </xf>
    <xf numFmtId="3" fontId="11" fillId="0" borderId="19" xfId="42" applyNumberFormat="1" applyFont="1" applyBorder="1" applyAlignment="1">
      <alignment vertical="center"/>
    </xf>
    <xf numFmtId="0" fontId="8" fillId="0" borderId="0" xfId="60" applyFont="1" applyAlignment="1">
      <alignment vertical="center"/>
      <protection/>
    </xf>
    <xf numFmtId="0" fontId="3" fillId="0" borderId="0" xfId="60" applyFont="1" applyAlignment="1">
      <alignment horizontal="center" vertical="center"/>
      <protection/>
    </xf>
    <xf numFmtId="0" fontId="3" fillId="0" borderId="0" xfId="60" applyFont="1" applyAlignment="1">
      <alignment vertical="center"/>
      <protection/>
    </xf>
    <xf numFmtId="0" fontId="12" fillId="0" borderId="11" xfId="60" applyFont="1" applyBorder="1" applyAlignment="1">
      <alignment vertical="center"/>
      <protection/>
    </xf>
    <xf numFmtId="0" fontId="3" fillId="0" borderId="12" xfId="60" applyFont="1" applyBorder="1" applyAlignment="1">
      <alignment vertical="center"/>
      <protection/>
    </xf>
    <xf numFmtId="0" fontId="3" fillId="0" borderId="10" xfId="60" applyFont="1" applyBorder="1" applyAlignment="1">
      <alignment vertical="center"/>
      <protection/>
    </xf>
    <xf numFmtId="0" fontId="3" fillId="0" borderId="13" xfId="60" applyFont="1" applyBorder="1" applyAlignment="1" quotePrefix="1">
      <alignment horizontal="right" vertical="center"/>
      <protection/>
    </xf>
    <xf numFmtId="0" fontId="3" fillId="0" borderId="14" xfId="60" applyFont="1" applyBorder="1" applyAlignment="1">
      <alignment horizontal="left" vertical="center"/>
      <protection/>
    </xf>
    <xf numFmtId="0" fontId="3" fillId="0" borderId="15" xfId="60" applyFont="1" applyBorder="1" applyAlignment="1">
      <alignment horizontal="left" vertical="center"/>
      <protection/>
    </xf>
    <xf numFmtId="0" fontId="3" fillId="0" borderId="15" xfId="60" applyFont="1" applyBorder="1" applyAlignment="1">
      <alignment vertical="center"/>
      <protection/>
    </xf>
    <xf numFmtId="0" fontId="3" fillId="0" borderId="15" xfId="66" applyNumberFormat="1" applyFont="1" applyBorder="1" applyAlignment="1">
      <alignment vertical="center"/>
    </xf>
    <xf numFmtId="1" fontId="3" fillId="0" borderId="15" xfId="60" applyNumberFormat="1" applyFont="1" applyBorder="1" applyAlignment="1">
      <alignment vertical="center"/>
      <protection/>
    </xf>
    <xf numFmtId="0" fontId="12" fillId="0" borderId="13" xfId="60" applyFont="1" applyBorder="1" applyAlignment="1">
      <alignment horizontal="left" vertical="center"/>
      <protection/>
    </xf>
    <xf numFmtId="0" fontId="13" fillId="0" borderId="0" xfId="60" applyFont="1" applyAlignment="1">
      <alignment vertical="center"/>
      <protection/>
    </xf>
    <xf numFmtId="0" fontId="3" fillId="0" borderId="16" xfId="60" applyFont="1" applyBorder="1" applyAlignment="1" quotePrefix="1">
      <alignment horizontal="right" vertical="center"/>
      <protection/>
    </xf>
    <xf numFmtId="0" fontId="3" fillId="0" borderId="17" xfId="60" applyFont="1" applyBorder="1" applyAlignment="1">
      <alignment horizontal="left" vertical="center"/>
      <protection/>
    </xf>
    <xf numFmtId="0" fontId="3" fillId="0" borderId="18" xfId="60" applyFont="1" applyBorder="1" applyAlignment="1">
      <alignment horizontal="left" vertical="center"/>
      <protection/>
    </xf>
    <xf numFmtId="0" fontId="3" fillId="0" borderId="18" xfId="60" applyFont="1" applyBorder="1" applyAlignment="1">
      <alignment vertical="center"/>
      <protection/>
    </xf>
    <xf numFmtId="0" fontId="3" fillId="0" borderId="18" xfId="66" applyNumberFormat="1" applyFont="1" applyBorder="1" applyAlignment="1">
      <alignment vertical="center"/>
    </xf>
    <xf numFmtId="1" fontId="3" fillId="0" borderId="18" xfId="60" applyNumberFormat="1" applyFont="1" applyBorder="1" applyAlignment="1">
      <alignment vertical="center"/>
      <protection/>
    </xf>
    <xf numFmtId="1" fontId="3" fillId="0" borderId="18" xfId="66" applyNumberFormat="1" applyFont="1" applyBorder="1" applyAlignment="1">
      <alignment vertical="center"/>
    </xf>
    <xf numFmtId="0" fontId="11" fillId="0" borderId="19" xfId="60" applyFont="1" applyBorder="1" applyAlignment="1">
      <alignment vertical="center"/>
      <protection/>
    </xf>
    <xf numFmtId="1" fontId="11" fillId="0" borderId="19" xfId="60" applyNumberFormat="1" applyFont="1" applyBorder="1" applyAlignment="1">
      <alignment vertical="center"/>
      <protection/>
    </xf>
    <xf numFmtId="3" fontId="11" fillId="0" borderId="19" xfId="60" applyNumberFormat="1" applyFont="1" applyBorder="1" applyAlignment="1">
      <alignment vertical="center"/>
      <protection/>
    </xf>
    <xf numFmtId="0" fontId="8" fillId="0" borderId="0" xfId="61" applyFont="1" applyAlignment="1">
      <alignment vertical="center"/>
      <protection/>
    </xf>
    <xf numFmtId="0" fontId="3" fillId="0" borderId="0" xfId="61" applyFont="1" applyAlignment="1">
      <alignment horizontal="center" vertical="center"/>
      <protection/>
    </xf>
    <xf numFmtId="0" fontId="3" fillId="0" borderId="0" xfId="61" applyFont="1" applyAlignment="1">
      <alignment vertical="center"/>
      <protection/>
    </xf>
    <xf numFmtId="0" fontId="12" fillId="0" borderId="11" xfId="61" applyFont="1" applyBorder="1" applyAlignment="1">
      <alignment vertical="center"/>
      <protection/>
    </xf>
    <xf numFmtId="0" fontId="3" fillId="0" borderId="12" xfId="61" applyFont="1" applyBorder="1" applyAlignment="1">
      <alignment vertical="center"/>
      <protection/>
    </xf>
    <xf numFmtId="0" fontId="3" fillId="0" borderId="10" xfId="61" applyFont="1" applyBorder="1" applyAlignment="1">
      <alignment vertical="center"/>
      <protection/>
    </xf>
    <xf numFmtId="0" fontId="3" fillId="0" borderId="13" xfId="61" applyFont="1" applyBorder="1" applyAlignment="1" quotePrefix="1">
      <alignment horizontal="right" vertical="center"/>
      <protection/>
    </xf>
    <xf numFmtId="0" fontId="3" fillId="0" borderId="14" xfId="61" applyFont="1" applyBorder="1" applyAlignment="1">
      <alignment horizontal="left" vertical="center"/>
      <protection/>
    </xf>
    <xf numFmtId="0" fontId="3" fillId="0" borderId="15" xfId="61" applyFont="1" applyBorder="1" applyAlignment="1">
      <alignment horizontal="left" vertical="center"/>
      <protection/>
    </xf>
    <xf numFmtId="0" fontId="3" fillId="0" borderId="15" xfId="61" applyFont="1" applyBorder="1" applyAlignment="1">
      <alignment vertical="center"/>
      <protection/>
    </xf>
    <xf numFmtId="1" fontId="3" fillId="0" borderId="15" xfId="61" applyNumberFormat="1" applyFont="1" applyBorder="1" applyAlignment="1">
      <alignment vertical="center"/>
      <protection/>
    </xf>
    <xf numFmtId="0" fontId="12" fillId="0" borderId="13" xfId="61" applyFont="1" applyBorder="1" applyAlignment="1">
      <alignment horizontal="left" vertical="center"/>
      <protection/>
    </xf>
    <xf numFmtId="0" fontId="3" fillId="0" borderId="13" xfId="61" applyFont="1" applyBorder="1" applyAlignment="1">
      <alignment vertical="center"/>
      <protection/>
    </xf>
    <xf numFmtId="0" fontId="3" fillId="0" borderId="16" xfId="61" applyFont="1" applyBorder="1" applyAlignment="1" quotePrefix="1">
      <alignment horizontal="right" vertical="center"/>
      <protection/>
    </xf>
    <xf numFmtId="0" fontId="3" fillId="0" borderId="17" xfId="61" applyFont="1" applyBorder="1" applyAlignment="1">
      <alignment horizontal="left" vertical="center"/>
      <protection/>
    </xf>
    <xf numFmtId="0" fontId="3" fillId="0" borderId="18" xfId="61" applyFont="1" applyBorder="1" applyAlignment="1">
      <alignment horizontal="left" vertical="center"/>
      <protection/>
    </xf>
    <xf numFmtId="0" fontId="3" fillId="0" borderId="18" xfId="61" applyFont="1" applyBorder="1" applyAlignment="1">
      <alignment vertical="center"/>
      <protection/>
    </xf>
    <xf numFmtId="1" fontId="3" fillId="0" borderId="18" xfId="61" applyNumberFormat="1" applyFont="1" applyBorder="1" applyAlignment="1">
      <alignment vertical="center"/>
      <protection/>
    </xf>
    <xf numFmtId="0" fontId="11" fillId="0" borderId="19" xfId="61" applyFont="1" applyBorder="1" applyAlignment="1">
      <alignment vertical="center"/>
      <protection/>
    </xf>
    <xf numFmtId="1" fontId="11" fillId="0" borderId="18" xfId="66" applyNumberFormat="1" applyFont="1" applyBorder="1" applyAlignment="1">
      <alignment vertical="center"/>
    </xf>
    <xf numFmtId="1" fontId="11" fillId="0" borderId="19" xfId="61" applyNumberFormat="1" applyFont="1" applyBorder="1" applyAlignment="1">
      <alignment vertical="center"/>
      <protection/>
    </xf>
    <xf numFmtId="3" fontId="11" fillId="0" borderId="19" xfId="61" applyNumberFormat="1" applyFont="1" applyBorder="1" applyAlignment="1">
      <alignment vertical="center"/>
      <protection/>
    </xf>
    <xf numFmtId="0" fontId="8" fillId="0" borderId="0" xfId="62" applyFont="1" applyAlignment="1">
      <alignment vertical="center"/>
      <protection/>
    </xf>
    <xf numFmtId="0" fontId="3" fillId="0" borderId="0" xfId="62" applyFont="1" applyAlignment="1">
      <alignment horizontal="center" vertical="center"/>
      <protection/>
    </xf>
    <xf numFmtId="0" fontId="3" fillId="0" borderId="0" xfId="62" applyFont="1" applyAlignment="1">
      <alignment vertical="center"/>
      <protection/>
    </xf>
    <xf numFmtId="3" fontId="3" fillId="0" borderId="0" xfId="62" applyNumberFormat="1" applyFont="1" applyAlignment="1">
      <alignment horizontal="center" vertical="center"/>
      <protection/>
    </xf>
    <xf numFmtId="0" fontId="12" fillId="0" borderId="11" xfId="62" applyFont="1" applyBorder="1" applyAlignment="1">
      <alignment vertical="center"/>
      <protection/>
    </xf>
    <xf numFmtId="0" fontId="3" fillId="0" borderId="12" xfId="62" applyFont="1" applyBorder="1" applyAlignment="1">
      <alignment vertical="center"/>
      <protection/>
    </xf>
    <xf numFmtId="0" fontId="3" fillId="0" borderId="10" xfId="62" applyFont="1" applyBorder="1" applyAlignment="1">
      <alignment vertical="center"/>
      <protection/>
    </xf>
    <xf numFmtId="0" fontId="3" fillId="0" borderId="13" xfId="62" applyFont="1" applyBorder="1" applyAlignment="1" quotePrefix="1">
      <alignment horizontal="right" vertical="center"/>
      <protection/>
    </xf>
    <xf numFmtId="0" fontId="3" fillId="0" borderId="14" xfId="62" applyFont="1" applyBorder="1" applyAlignment="1">
      <alignment horizontal="left" vertical="center"/>
      <protection/>
    </xf>
    <xf numFmtId="0" fontId="3" fillId="0" borderId="15" xfId="62" applyFont="1" applyBorder="1" applyAlignment="1">
      <alignment horizontal="left" vertical="center"/>
      <protection/>
    </xf>
    <xf numFmtId="0" fontId="3" fillId="0" borderId="15" xfId="62" applyFont="1" applyBorder="1" applyAlignment="1">
      <alignment vertical="center"/>
      <protection/>
    </xf>
    <xf numFmtId="1" fontId="3" fillId="0" borderId="15" xfId="62" applyNumberFormat="1" applyFont="1" applyBorder="1" applyAlignment="1">
      <alignment vertical="center"/>
      <protection/>
    </xf>
    <xf numFmtId="0" fontId="3" fillId="0" borderId="16" xfId="62" applyFont="1" applyBorder="1" applyAlignment="1" quotePrefix="1">
      <alignment horizontal="right" vertical="center"/>
      <protection/>
    </xf>
    <xf numFmtId="0" fontId="3" fillId="0" borderId="17" xfId="62" applyFont="1" applyBorder="1" applyAlignment="1">
      <alignment horizontal="left" vertical="center"/>
      <protection/>
    </xf>
    <xf numFmtId="0" fontId="3" fillId="0" borderId="18" xfId="62" applyFont="1" applyBorder="1" applyAlignment="1">
      <alignment horizontal="left" vertical="center"/>
      <protection/>
    </xf>
    <xf numFmtId="0" fontId="3" fillId="0" borderId="18" xfId="62" applyFont="1" applyBorder="1" applyAlignment="1">
      <alignment vertical="center"/>
      <protection/>
    </xf>
    <xf numFmtId="1" fontId="3" fillId="0" borderId="18" xfId="62" applyNumberFormat="1" applyFont="1" applyBorder="1" applyAlignment="1">
      <alignment vertical="center"/>
      <protection/>
    </xf>
    <xf numFmtId="0" fontId="11" fillId="0" borderId="19" xfId="62" applyFont="1" applyBorder="1" applyAlignment="1">
      <alignment vertical="center"/>
      <protection/>
    </xf>
    <xf numFmtId="1" fontId="11" fillId="0" borderId="19" xfId="62" applyNumberFormat="1" applyFont="1" applyBorder="1" applyAlignment="1">
      <alignment vertical="center"/>
      <protection/>
    </xf>
    <xf numFmtId="3" fontId="11" fillId="0" borderId="19" xfId="62" applyNumberFormat="1" applyFont="1" applyBorder="1" applyAlignment="1">
      <alignment vertical="center"/>
      <protection/>
    </xf>
    <xf numFmtId="0" fontId="3" fillId="0" borderId="0" xfId="58" applyFont="1" applyAlignment="1">
      <alignment horizontal="center" vertical="center"/>
      <protection/>
    </xf>
    <xf numFmtId="0" fontId="12" fillId="0" borderId="11" xfId="58" applyFont="1" applyBorder="1" applyAlignment="1">
      <alignment vertical="center"/>
      <protection/>
    </xf>
    <xf numFmtId="0" fontId="3" fillId="0" borderId="12" xfId="58" applyFont="1" applyBorder="1" applyAlignment="1">
      <alignment vertical="center"/>
      <protection/>
    </xf>
    <xf numFmtId="0" fontId="3" fillId="0" borderId="10" xfId="58" applyFont="1" applyBorder="1" applyAlignment="1">
      <alignment vertical="center"/>
      <protection/>
    </xf>
    <xf numFmtId="0" fontId="3" fillId="0" borderId="10" xfId="58" applyFont="1" applyBorder="1" applyAlignment="1">
      <alignment horizontal="center" vertical="center"/>
      <protection/>
    </xf>
    <xf numFmtId="191" fontId="3" fillId="0" borderId="10" xfId="42" applyNumberFormat="1" applyFont="1" applyBorder="1" applyAlignment="1">
      <alignment vertical="center"/>
    </xf>
    <xf numFmtId="0" fontId="3" fillId="0" borderId="13" xfId="58" applyFont="1" applyBorder="1" applyAlignment="1" quotePrefix="1">
      <alignment horizontal="right" vertical="center"/>
      <protection/>
    </xf>
    <xf numFmtId="0" fontId="3" fillId="0" borderId="14" xfId="58" applyFont="1" applyBorder="1" applyAlignment="1">
      <alignment horizontal="left" vertical="center"/>
      <protection/>
    </xf>
    <xf numFmtId="0" fontId="3" fillId="0" borderId="15" xfId="58" applyFont="1" applyBorder="1" applyAlignment="1">
      <alignment horizontal="left" vertical="center"/>
      <protection/>
    </xf>
    <xf numFmtId="0" fontId="3" fillId="0" borderId="15" xfId="58" applyFont="1" applyBorder="1" applyAlignment="1">
      <alignment vertical="center"/>
      <protection/>
    </xf>
    <xf numFmtId="43" fontId="3" fillId="0" borderId="15" xfId="58" applyNumberFormat="1" applyFont="1" applyBorder="1" applyAlignment="1">
      <alignment vertical="center"/>
      <protection/>
    </xf>
    <xf numFmtId="1" fontId="3" fillId="0" borderId="15" xfId="58" applyNumberFormat="1" applyFont="1" applyBorder="1" applyAlignment="1">
      <alignment horizontal="right" vertical="center"/>
      <protection/>
    </xf>
    <xf numFmtId="191" fontId="3" fillId="0" borderId="15" xfId="58" applyNumberFormat="1" applyFont="1" applyBorder="1" applyAlignment="1">
      <alignment vertical="center"/>
      <protection/>
    </xf>
    <xf numFmtId="0" fontId="12" fillId="0" borderId="13" xfId="58" applyFont="1" applyBorder="1" applyAlignment="1">
      <alignment vertical="center"/>
      <protection/>
    </xf>
    <xf numFmtId="0" fontId="3" fillId="0" borderId="14" xfId="58" applyFont="1" applyBorder="1" applyAlignment="1">
      <alignment vertical="center"/>
      <protection/>
    </xf>
    <xf numFmtId="1" fontId="3" fillId="0" borderId="15" xfId="58" applyNumberFormat="1" applyFont="1" applyBorder="1" applyAlignment="1">
      <alignment vertical="center"/>
      <protection/>
    </xf>
    <xf numFmtId="0" fontId="12" fillId="0" borderId="13" xfId="58" applyFont="1" applyBorder="1" applyAlignment="1">
      <alignment horizontal="left" vertical="center"/>
      <protection/>
    </xf>
    <xf numFmtId="0" fontId="3" fillId="0" borderId="16" xfId="58" applyFont="1" applyBorder="1" applyAlignment="1" quotePrefix="1">
      <alignment horizontal="right" vertical="center"/>
      <protection/>
    </xf>
    <xf numFmtId="0" fontId="3" fillId="0" borderId="17" xfId="58" applyFont="1" applyBorder="1" applyAlignment="1">
      <alignment horizontal="left" vertical="center"/>
      <protection/>
    </xf>
    <xf numFmtId="0" fontId="3" fillId="0" borderId="18" xfId="58" applyFont="1" applyBorder="1" applyAlignment="1">
      <alignment horizontal="left" vertical="center"/>
      <protection/>
    </xf>
    <xf numFmtId="0" fontId="3" fillId="0" borderId="18" xfId="58" applyFont="1" applyBorder="1" applyAlignment="1">
      <alignment vertical="center"/>
      <protection/>
    </xf>
    <xf numFmtId="0" fontId="3" fillId="0" borderId="0" xfId="63" applyFont="1" applyAlignment="1">
      <alignment horizontal="center" vertical="center"/>
      <protection/>
    </xf>
    <xf numFmtId="0" fontId="12" fillId="0" borderId="11" xfId="63" applyFont="1" applyBorder="1" applyAlignment="1">
      <alignment vertical="center"/>
      <protection/>
    </xf>
    <xf numFmtId="0" fontId="3" fillId="0" borderId="12" xfId="63" applyFont="1" applyBorder="1" applyAlignment="1">
      <alignment vertical="center"/>
      <protection/>
    </xf>
    <xf numFmtId="0" fontId="3" fillId="0" borderId="10" xfId="63" applyFont="1" applyBorder="1" applyAlignment="1">
      <alignment vertical="center"/>
      <protection/>
    </xf>
    <xf numFmtId="0" fontId="3" fillId="0" borderId="13" xfId="63" applyFont="1" applyBorder="1" applyAlignment="1" quotePrefix="1">
      <alignment horizontal="right" vertical="center"/>
      <protection/>
    </xf>
    <xf numFmtId="0" fontId="3" fillId="0" borderId="14" xfId="63" applyFont="1" applyBorder="1" applyAlignment="1">
      <alignment horizontal="left" vertical="center"/>
      <protection/>
    </xf>
    <xf numFmtId="0" fontId="3" fillId="0" borderId="15" xfId="63" applyFont="1" applyBorder="1" applyAlignment="1">
      <alignment horizontal="left" vertical="center"/>
      <protection/>
    </xf>
    <xf numFmtId="0" fontId="3" fillId="0" borderId="15" xfId="63" applyFont="1" applyBorder="1" applyAlignment="1">
      <alignment vertical="center"/>
      <protection/>
    </xf>
    <xf numFmtId="1" fontId="3" fillId="0" borderId="15" xfId="63" applyNumberFormat="1" applyFont="1" applyBorder="1" applyAlignment="1" quotePrefix="1">
      <alignment horizontal="right" vertical="center"/>
      <protection/>
    </xf>
    <xf numFmtId="0" fontId="12" fillId="0" borderId="13" xfId="63" applyFont="1" applyBorder="1" applyAlignment="1">
      <alignment vertical="center"/>
      <protection/>
    </xf>
    <xf numFmtId="0" fontId="3" fillId="0" borderId="14" xfId="63" applyFont="1" applyBorder="1" applyAlignment="1">
      <alignment vertical="center"/>
      <protection/>
    </xf>
    <xf numFmtId="0" fontId="12" fillId="0" borderId="13" xfId="63" applyFont="1" applyBorder="1" applyAlignment="1">
      <alignment horizontal="left" vertical="center"/>
      <protection/>
    </xf>
    <xf numFmtId="0" fontId="3" fillId="0" borderId="16" xfId="63" applyFont="1" applyBorder="1" applyAlignment="1" quotePrefix="1">
      <alignment horizontal="right" vertical="center"/>
      <protection/>
    </xf>
    <xf numFmtId="0" fontId="3" fillId="0" borderId="17" xfId="63" applyFont="1" applyBorder="1" applyAlignment="1">
      <alignment horizontal="left" vertical="center"/>
      <protection/>
    </xf>
    <xf numFmtId="0" fontId="3" fillId="0" borderId="18" xfId="63" applyFont="1" applyBorder="1" applyAlignment="1">
      <alignment horizontal="left" vertical="center"/>
      <protection/>
    </xf>
    <xf numFmtId="0" fontId="3" fillId="0" borderId="18" xfId="63" applyFont="1" applyBorder="1" applyAlignment="1">
      <alignment vertical="center"/>
      <protection/>
    </xf>
    <xf numFmtId="1" fontId="3" fillId="0" borderId="18" xfId="63" applyNumberFormat="1" applyFont="1" applyBorder="1" applyAlignment="1" quotePrefix="1">
      <alignment horizontal="right" vertical="center"/>
      <protection/>
    </xf>
    <xf numFmtId="0" fontId="11" fillId="0" borderId="19" xfId="63" applyFont="1" applyBorder="1" applyAlignment="1">
      <alignment vertical="center"/>
      <protection/>
    </xf>
    <xf numFmtId="1" fontId="11" fillId="0" borderId="19" xfId="63" applyNumberFormat="1" applyFont="1" applyBorder="1" applyAlignment="1" quotePrefix="1">
      <alignment horizontal="right" vertical="center"/>
      <protection/>
    </xf>
    <xf numFmtId="191" fontId="11" fillId="0" borderId="19" xfId="42" applyNumberFormat="1" applyFont="1" applyBorder="1" applyAlignment="1" quotePrefix="1">
      <alignment horizontal="right" vertical="center"/>
    </xf>
    <xf numFmtId="3" fontId="11" fillId="0" borderId="19" xfId="63" applyNumberFormat="1" applyFont="1" applyBorder="1" applyAlignment="1">
      <alignment vertical="center"/>
      <protection/>
    </xf>
    <xf numFmtId="38" fontId="6" fillId="0" borderId="0" xfId="0" applyNumberFormat="1" applyFont="1" applyAlignment="1">
      <alignment vertical="center"/>
    </xf>
    <xf numFmtId="0" fontId="6" fillId="0" borderId="0" xfId="0" applyFont="1" applyAlignment="1">
      <alignment vertical="center"/>
    </xf>
    <xf numFmtId="38" fontId="3" fillId="0" borderId="0" xfId="0" applyNumberFormat="1" applyFont="1" applyAlignment="1">
      <alignment vertical="center"/>
    </xf>
    <xf numFmtId="0" fontId="3" fillId="0" borderId="0" xfId="0" applyFont="1" applyAlignment="1">
      <alignment vertical="center"/>
    </xf>
    <xf numFmtId="38" fontId="3" fillId="0" borderId="15" xfId="42" applyNumberFormat="1" applyFont="1" applyBorder="1" applyAlignment="1">
      <alignment vertical="center"/>
    </xf>
    <xf numFmtId="0" fontId="11" fillId="0" borderId="20" xfId="0" applyFont="1" applyBorder="1" applyAlignment="1">
      <alignment horizontal="center" vertical="center"/>
    </xf>
    <xf numFmtId="38" fontId="11" fillId="0" borderId="19" xfId="42" applyNumberFormat="1" applyFont="1" applyBorder="1" applyAlignment="1">
      <alignment vertical="center"/>
    </xf>
    <xf numFmtId="0" fontId="11" fillId="0" borderId="19" xfId="58" applyFont="1" applyBorder="1" applyAlignment="1">
      <alignment vertical="center"/>
      <protection/>
    </xf>
    <xf numFmtId="1" fontId="11" fillId="0" borderId="19" xfId="58" applyNumberFormat="1" applyFont="1" applyBorder="1" applyAlignment="1">
      <alignment vertical="center"/>
      <protection/>
    </xf>
    <xf numFmtId="3" fontId="11" fillId="0" borderId="19" xfId="58" applyNumberFormat="1" applyFont="1" applyBorder="1" applyAlignment="1">
      <alignment vertical="center"/>
      <protection/>
    </xf>
    <xf numFmtId="191" fontId="3" fillId="0" borderId="0" xfId="42" applyNumberFormat="1" applyFont="1" applyAlignment="1">
      <alignment horizontal="center" vertical="center"/>
    </xf>
    <xf numFmtId="191" fontId="3" fillId="0" borderId="0" xfId="42" applyNumberFormat="1" applyFont="1" applyAlignment="1">
      <alignment vertical="center"/>
    </xf>
    <xf numFmtId="0" fontId="0" fillId="0" borderId="19" xfId="0" applyFont="1" applyBorder="1" applyAlignment="1" applyProtection="1">
      <alignment vertical="center"/>
      <protection hidden="1"/>
    </xf>
    <xf numFmtId="190" fontId="0" fillId="0" borderId="19" xfId="0" applyNumberFormat="1" applyBorder="1" applyAlignment="1">
      <alignment horizontal="center" vertical="center"/>
    </xf>
    <xf numFmtId="0" fontId="0" fillId="0" borderId="19" xfId="0" applyFont="1" applyBorder="1" applyAlignment="1" applyProtection="1">
      <alignment horizontal="left" vertical="center"/>
      <protection hidden="1"/>
    </xf>
    <xf numFmtId="0" fontId="56" fillId="0" borderId="15" xfId="58" applyFont="1" applyBorder="1" applyAlignment="1">
      <alignment horizontal="left" vertical="center"/>
      <protection/>
    </xf>
    <xf numFmtId="0" fontId="56" fillId="0" borderId="15" xfId="58" applyFont="1" applyBorder="1" applyAlignment="1">
      <alignment vertical="center"/>
      <protection/>
    </xf>
    <xf numFmtId="1" fontId="56" fillId="0" borderId="15" xfId="66" applyNumberFormat="1" applyFont="1" applyBorder="1" applyAlignment="1">
      <alignment vertical="center"/>
    </xf>
    <xf numFmtId="43" fontId="56" fillId="0" borderId="15" xfId="58" applyNumberFormat="1" applyFont="1" applyBorder="1" applyAlignment="1">
      <alignment vertical="center"/>
      <protection/>
    </xf>
    <xf numFmtId="1" fontId="56" fillId="0" borderId="15" xfId="58" applyNumberFormat="1" applyFont="1" applyBorder="1" applyAlignment="1">
      <alignment horizontal="right" vertical="center"/>
      <protection/>
    </xf>
    <xf numFmtId="191" fontId="56" fillId="0" borderId="15" xfId="58" applyNumberFormat="1" applyFont="1" applyBorder="1" applyAlignment="1">
      <alignment vertical="center"/>
      <protection/>
    </xf>
    <xf numFmtId="1" fontId="3" fillId="0" borderId="15" xfId="63" applyNumberFormat="1" applyFont="1" applyBorder="1" applyAlignment="1">
      <alignment horizontal="right" vertical="center"/>
      <protection/>
    </xf>
    <xf numFmtId="3" fontId="3" fillId="0" borderId="15" xfId="61" applyNumberFormat="1" applyFont="1" applyBorder="1" applyAlignment="1">
      <alignment vertical="center"/>
      <protection/>
    </xf>
    <xf numFmtId="3" fontId="3" fillId="0" borderId="15" xfId="60" applyNumberFormat="1" applyFont="1" applyBorder="1" applyAlignment="1">
      <alignment vertical="center"/>
      <protection/>
    </xf>
    <xf numFmtId="3" fontId="3" fillId="0" borderId="18" xfId="60" applyNumberFormat="1" applyFont="1" applyBorder="1" applyAlignment="1">
      <alignment vertical="center"/>
      <protection/>
    </xf>
    <xf numFmtId="3" fontId="3" fillId="0" borderId="15" xfId="59" applyNumberFormat="1" applyFont="1" applyBorder="1" applyAlignment="1">
      <alignment vertical="center"/>
      <protection/>
    </xf>
    <xf numFmtId="3" fontId="3" fillId="0" borderId="15" xfId="63" applyNumberFormat="1" applyFont="1" applyBorder="1" applyAlignment="1">
      <alignment vertical="center"/>
      <protection/>
    </xf>
    <xf numFmtId="3" fontId="3" fillId="0" borderId="18" xfId="63" applyNumberFormat="1" applyFont="1" applyBorder="1" applyAlignment="1">
      <alignment vertical="center"/>
      <protection/>
    </xf>
    <xf numFmtId="3" fontId="3" fillId="0" borderId="15" xfId="62" applyNumberFormat="1" applyFont="1" applyBorder="1" applyAlignment="1">
      <alignment vertical="center"/>
      <protection/>
    </xf>
    <xf numFmtId="3" fontId="3" fillId="0" borderId="18" xfId="62" applyNumberFormat="1" applyFont="1" applyBorder="1" applyAlignment="1">
      <alignment vertical="center"/>
      <protection/>
    </xf>
    <xf numFmtId="3" fontId="3" fillId="0" borderId="15" xfId="58" applyNumberFormat="1" applyFont="1" applyBorder="1" applyAlignment="1">
      <alignment vertical="center"/>
      <protection/>
    </xf>
    <xf numFmtId="3" fontId="3" fillId="0" borderId="18" xfId="58" applyNumberFormat="1" applyFont="1" applyBorder="1" applyAlignment="1">
      <alignment vertical="center"/>
      <protection/>
    </xf>
    <xf numFmtId="191" fontId="0" fillId="0" borderId="0" xfId="42" applyNumberFormat="1" applyFont="1" applyAlignment="1">
      <alignment/>
    </xf>
    <xf numFmtId="0" fontId="0" fillId="0" borderId="0" xfId="0" applyFont="1" applyAlignment="1">
      <alignment/>
    </xf>
    <xf numFmtId="3" fontId="0" fillId="0" borderId="0" xfId="0" applyNumberFormat="1" applyFont="1" applyAlignment="1">
      <alignment/>
    </xf>
    <xf numFmtId="191" fontId="0" fillId="0" borderId="0" xfId="0" applyNumberFormat="1" applyFont="1" applyAlignment="1">
      <alignment/>
    </xf>
    <xf numFmtId="0" fontId="56" fillId="0" borderId="0" xfId="58" applyFont="1" applyAlignment="1">
      <alignment vertical="center"/>
      <protection/>
    </xf>
    <xf numFmtId="0" fontId="57" fillId="0" borderId="0" xfId="59" applyFont="1" applyAlignment="1">
      <alignment horizontal="center" vertical="center"/>
      <protection/>
    </xf>
    <xf numFmtId="0" fontId="57" fillId="0" borderId="10" xfId="59" applyFont="1" applyBorder="1" applyAlignment="1">
      <alignment vertical="center"/>
      <protection/>
    </xf>
    <xf numFmtId="0" fontId="58" fillId="0" borderId="0" xfId="0" applyFont="1" applyAlignment="1">
      <alignment/>
    </xf>
    <xf numFmtId="0" fontId="57" fillId="0" borderId="0" xfId="60" applyFont="1" applyAlignment="1">
      <alignment horizontal="center" vertical="center"/>
      <protection/>
    </xf>
    <xf numFmtId="0" fontId="57" fillId="0" borderId="0" xfId="60" applyFont="1" applyAlignment="1">
      <alignment vertical="center"/>
      <protection/>
    </xf>
    <xf numFmtId="0" fontId="57" fillId="0" borderId="10" xfId="60" applyFont="1" applyBorder="1" applyAlignment="1">
      <alignment vertical="center"/>
      <protection/>
    </xf>
    <xf numFmtId="191" fontId="59" fillId="0" borderId="19" xfId="42" applyNumberFormat="1" applyFont="1" applyBorder="1" applyAlignment="1">
      <alignment vertical="center"/>
    </xf>
    <xf numFmtId="0" fontId="57" fillId="0" borderId="0" xfId="61" applyFont="1" applyAlignment="1">
      <alignment horizontal="center" vertical="center"/>
      <protection/>
    </xf>
    <xf numFmtId="3" fontId="57" fillId="0" borderId="0" xfId="62" applyNumberFormat="1" applyFont="1" applyAlignment="1">
      <alignment horizontal="center" vertical="center"/>
      <protection/>
    </xf>
    <xf numFmtId="0" fontId="57" fillId="0" borderId="0" xfId="62" applyFont="1" applyAlignment="1">
      <alignment horizontal="center" vertical="center"/>
      <protection/>
    </xf>
    <xf numFmtId="0" fontId="57" fillId="0" borderId="10" xfId="62" applyFont="1" applyBorder="1" applyAlignment="1">
      <alignment vertical="center"/>
      <protection/>
    </xf>
    <xf numFmtId="0" fontId="57" fillId="0" borderId="0" xfId="58" applyFont="1" applyAlignment="1">
      <alignment horizontal="center" vertical="center"/>
      <protection/>
    </xf>
    <xf numFmtId="0" fontId="57" fillId="0" borderId="0" xfId="58" applyFont="1" applyAlignment="1">
      <alignment vertical="center"/>
      <protection/>
    </xf>
    <xf numFmtId="0" fontId="57" fillId="0" borderId="10" xfId="58" applyFont="1" applyBorder="1" applyAlignment="1">
      <alignment vertical="center"/>
      <protection/>
    </xf>
    <xf numFmtId="0" fontId="57" fillId="0" borderId="0" xfId="63" applyFont="1" applyAlignment="1">
      <alignment horizontal="center" vertical="center"/>
      <protection/>
    </xf>
    <xf numFmtId="0" fontId="57" fillId="0" borderId="0" xfId="63" applyFont="1" applyAlignment="1">
      <alignment vertical="center"/>
      <protection/>
    </xf>
    <xf numFmtId="0" fontId="57" fillId="0" borderId="10" xfId="63" applyFont="1" applyBorder="1" applyAlignment="1">
      <alignment vertical="center"/>
      <protection/>
    </xf>
    <xf numFmtId="38" fontId="57" fillId="0" borderId="0" xfId="0" applyNumberFormat="1" applyFont="1" applyAlignment="1">
      <alignment vertical="center"/>
    </xf>
    <xf numFmtId="38" fontId="57" fillId="0" borderId="15" xfId="42" applyNumberFormat="1" applyFont="1" applyBorder="1" applyAlignment="1">
      <alignment vertical="center"/>
    </xf>
    <xf numFmtId="38" fontId="59" fillId="0" borderId="19" xfId="42" applyNumberFormat="1" applyFont="1" applyBorder="1" applyAlignment="1">
      <alignment vertical="center"/>
    </xf>
    <xf numFmtId="41" fontId="3" fillId="0" borderId="18" xfId="61" applyNumberFormat="1" applyFont="1" applyBorder="1" applyAlignment="1">
      <alignment vertical="center"/>
      <protection/>
    </xf>
    <xf numFmtId="0" fontId="3" fillId="0" borderId="0" xfId="0" applyFont="1" applyAlignment="1">
      <alignment/>
    </xf>
    <xf numFmtId="0" fontId="12" fillId="0" borderId="20" xfId="0" applyFont="1" applyBorder="1" applyAlignment="1">
      <alignment horizontal="center" vertical="center"/>
    </xf>
    <xf numFmtId="191" fontId="56" fillId="0" borderId="15" xfId="42" applyNumberFormat="1" applyFont="1" applyBorder="1" applyAlignment="1">
      <alignment vertical="center"/>
    </xf>
    <xf numFmtId="0" fontId="12" fillId="0" borderId="10" xfId="59" applyFont="1" applyBorder="1" applyAlignment="1">
      <alignment vertical="center"/>
      <protection/>
    </xf>
    <xf numFmtId="1" fontId="60" fillId="0" borderId="21" xfId="0" applyNumberFormat="1" applyFont="1" applyBorder="1" applyAlignment="1">
      <alignment horizontal="center" vertical="top"/>
    </xf>
    <xf numFmtId="0" fontId="12" fillId="0" borderId="15" xfId="59" applyFont="1" applyBorder="1" applyAlignment="1">
      <alignment vertical="center"/>
      <protection/>
    </xf>
    <xf numFmtId="0" fontId="12" fillId="0" borderId="10" xfId="60" applyFont="1" applyBorder="1" applyAlignment="1">
      <alignment vertical="center"/>
      <protection/>
    </xf>
    <xf numFmtId="0" fontId="12" fillId="0" borderId="15" xfId="60" applyFont="1" applyBorder="1" applyAlignment="1">
      <alignment horizontal="left" vertical="center"/>
      <protection/>
    </xf>
    <xf numFmtId="0" fontId="12" fillId="0" borderId="10" xfId="61" applyFont="1" applyBorder="1" applyAlignment="1">
      <alignment vertical="center"/>
      <protection/>
    </xf>
    <xf numFmtId="0" fontId="12" fillId="0" borderId="15" xfId="61" applyFont="1" applyBorder="1" applyAlignment="1">
      <alignment horizontal="left" vertical="center"/>
      <protection/>
    </xf>
    <xf numFmtId="0" fontId="12" fillId="0" borderId="10" xfId="62" applyFont="1" applyBorder="1" applyAlignment="1">
      <alignment vertical="center"/>
      <protection/>
    </xf>
    <xf numFmtId="0" fontId="12" fillId="0" borderId="10" xfId="58" applyFont="1" applyBorder="1" applyAlignment="1">
      <alignment vertical="center"/>
      <protection/>
    </xf>
    <xf numFmtId="0" fontId="12" fillId="0" borderId="15" xfId="58" applyFont="1" applyBorder="1" applyAlignment="1">
      <alignment vertical="center"/>
      <protection/>
    </xf>
    <xf numFmtId="0" fontId="12" fillId="0" borderId="15" xfId="58" applyFont="1" applyBorder="1" applyAlignment="1">
      <alignment horizontal="left" vertical="center"/>
      <protection/>
    </xf>
    <xf numFmtId="0" fontId="12" fillId="0" borderId="10" xfId="63" applyFont="1" applyBorder="1" applyAlignment="1">
      <alignment vertical="center"/>
      <protection/>
    </xf>
    <xf numFmtId="0" fontId="57" fillId="0" borderId="15" xfId="0" applyFont="1" applyBorder="1" applyAlignment="1">
      <alignment horizontal="center"/>
    </xf>
    <xf numFmtId="17" fontId="58" fillId="0" borderId="0" xfId="0" applyNumberFormat="1" applyFont="1" applyAlignment="1">
      <alignment/>
    </xf>
    <xf numFmtId="0" fontId="8" fillId="0" borderId="0" xfId="59" applyFont="1" applyBorder="1" applyAlignment="1">
      <alignment vertical="center"/>
      <protection/>
    </xf>
    <xf numFmtId="43" fontId="8" fillId="0" borderId="0" xfId="59" applyNumberFormat="1" applyFont="1" applyBorder="1" applyAlignment="1">
      <alignment vertical="center"/>
      <protection/>
    </xf>
    <xf numFmtId="0" fontId="3" fillId="0" borderId="0" xfId="59" applyFont="1" applyBorder="1" applyAlignment="1">
      <alignment vertical="center"/>
      <protection/>
    </xf>
    <xf numFmtId="43" fontId="3" fillId="0" borderId="0" xfId="59" applyNumberFormat="1" applyFont="1" applyBorder="1" applyAlignment="1">
      <alignment vertical="center"/>
      <protection/>
    </xf>
    <xf numFmtId="43" fontId="3" fillId="0" borderId="0" xfId="60" applyNumberFormat="1" applyFont="1" applyBorder="1" applyAlignment="1">
      <alignment vertical="center"/>
      <protection/>
    </xf>
    <xf numFmtId="0" fontId="8" fillId="0" borderId="0" xfId="60" applyFont="1" applyBorder="1" applyAlignment="1">
      <alignment vertical="center"/>
      <protection/>
    </xf>
    <xf numFmtId="43" fontId="8" fillId="0" borderId="0" xfId="60" applyNumberFormat="1" applyFont="1" applyBorder="1" applyAlignment="1">
      <alignment vertical="center"/>
      <protection/>
    </xf>
    <xf numFmtId="0" fontId="3" fillId="0" borderId="0" xfId="60" applyFont="1" applyBorder="1" applyAlignment="1">
      <alignment vertical="center"/>
      <protection/>
    </xf>
    <xf numFmtId="0" fontId="8" fillId="0" borderId="0" xfId="61" applyFont="1" applyBorder="1" applyAlignment="1">
      <alignment vertical="center"/>
      <protection/>
    </xf>
    <xf numFmtId="43" fontId="8" fillId="0" borderId="0" xfId="61" applyNumberFormat="1" applyFont="1" applyBorder="1" applyAlignment="1">
      <alignment vertical="center"/>
      <protection/>
    </xf>
    <xf numFmtId="0" fontId="3" fillId="0" borderId="0" xfId="61" applyFont="1" applyBorder="1" applyAlignment="1">
      <alignment vertical="center"/>
      <protection/>
    </xf>
    <xf numFmtId="43" fontId="3" fillId="0" borderId="0" xfId="61" applyNumberFormat="1" applyFont="1" applyBorder="1" applyAlignment="1">
      <alignment vertical="center"/>
      <protection/>
    </xf>
    <xf numFmtId="0" fontId="8" fillId="0" borderId="0" xfId="62" applyFont="1" applyBorder="1" applyAlignment="1">
      <alignment vertical="center"/>
      <protection/>
    </xf>
    <xf numFmtId="43" fontId="8" fillId="0" borderId="0" xfId="62" applyNumberFormat="1" applyFont="1" applyBorder="1" applyAlignment="1">
      <alignment vertical="center"/>
      <protection/>
    </xf>
    <xf numFmtId="0" fontId="3" fillId="0" borderId="0" xfId="62" applyFont="1" applyBorder="1" applyAlignment="1">
      <alignment vertical="center"/>
      <protection/>
    </xf>
    <xf numFmtId="43" fontId="3" fillId="0" borderId="0" xfId="62" applyNumberFormat="1" applyFont="1" applyBorder="1" applyAlignment="1">
      <alignment vertical="center"/>
      <protection/>
    </xf>
    <xf numFmtId="0" fontId="8" fillId="0" borderId="0" xfId="58" applyFont="1" applyBorder="1" applyAlignment="1">
      <alignment vertical="center"/>
      <protection/>
    </xf>
    <xf numFmtId="43" fontId="8" fillId="0" borderId="0" xfId="58" applyNumberFormat="1" applyFont="1" applyBorder="1" applyAlignment="1">
      <alignment vertical="center"/>
      <protection/>
    </xf>
    <xf numFmtId="0" fontId="3" fillId="0" borderId="0" xfId="58" applyFont="1" applyBorder="1" applyAlignment="1">
      <alignment vertical="center"/>
      <protection/>
    </xf>
    <xf numFmtId="43" fontId="3" fillId="0" borderId="0" xfId="58" applyNumberFormat="1" applyFont="1" applyBorder="1" applyAlignment="1">
      <alignment vertical="center"/>
      <protection/>
    </xf>
    <xf numFmtId="0" fontId="8" fillId="0" borderId="0" xfId="63" applyFont="1" applyBorder="1" applyAlignment="1">
      <alignment vertical="center"/>
      <protection/>
    </xf>
    <xf numFmtId="43" fontId="8" fillId="0" borderId="0" xfId="63" applyNumberFormat="1" applyFont="1" applyBorder="1" applyAlignment="1">
      <alignment vertical="center"/>
      <protection/>
    </xf>
    <xf numFmtId="0" fontId="3" fillId="0" borderId="0" xfId="63" applyFont="1" applyBorder="1" applyAlignment="1">
      <alignment vertical="center"/>
      <protection/>
    </xf>
    <xf numFmtId="43" fontId="3" fillId="0" borderId="0" xfId="63" applyNumberFormat="1" applyFont="1" applyBorder="1" applyAlignment="1">
      <alignment vertical="center"/>
      <protection/>
    </xf>
    <xf numFmtId="0" fontId="6" fillId="0" borderId="0" xfId="0" applyFont="1" applyBorder="1" applyAlignment="1">
      <alignment vertical="center"/>
    </xf>
    <xf numFmtId="43" fontId="6" fillId="0" borderId="0" xfId="0" applyNumberFormat="1" applyFont="1" applyBorder="1" applyAlignment="1">
      <alignment vertical="center"/>
    </xf>
    <xf numFmtId="0" fontId="3" fillId="0" borderId="0" xfId="0" applyFont="1" applyBorder="1" applyAlignment="1">
      <alignment vertical="center"/>
    </xf>
    <xf numFmtId="43" fontId="3" fillId="0" borderId="0" xfId="0" applyNumberFormat="1" applyFont="1" applyBorder="1" applyAlignment="1">
      <alignment vertical="center"/>
    </xf>
    <xf numFmtId="3" fontId="12" fillId="0" borderId="15" xfId="42" applyNumberFormat="1" applyFont="1" applyBorder="1" applyAlignment="1">
      <alignment vertical="center"/>
    </xf>
    <xf numFmtId="38" fontId="3" fillId="0" borderId="0" xfId="42" applyNumberFormat="1" applyFont="1" applyBorder="1" applyAlignment="1">
      <alignment vertical="center"/>
    </xf>
    <xf numFmtId="38" fontId="11" fillId="0" borderId="0" xfId="42" applyNumberFormat="1" applyFont="1" applyBorder="1" applyAlignment="1">
      <alignment vertical="center"/>
    </xf>
    <xf numFmtId="0" fontId="0" fillId="0" borderId="0" xfId="0" applyFont="1" applyBorder="1" applyAlignment="1">
      <alignment/>
    </xf>
    <xf numFmtId="3" fontId="11" fillId="0" borderId="19" xfId="42" applyNumberFormat="1" applyFont="1" applyFill="1" applyBorder="1" applyAlignment="1">
      <alignment vertical="center"/>
    </xf>
    <xf numFmtId="0" fontId="12" fillId="0" borderId="22" xfId="59" applyFont="1" applyBorder="1" applyAlignment="1">
      <alignment horizontal="center" vertical="center"/>
      <protection/>
    </xf>
    <xf numFmtId="0" fontId="12" fillId="0" borderId="19" xfId="59" applyFont="1" applyBorder="1" applyAlignment="1">
      <alignment horizontal="center" vertical="center"/>
      <protection/>
    </xf>
    <xf numFmtId="193" fontId="12" fillId="0" borderId="19" xfId="0" applyNumberFormat="1" applyFont="1" applyBorder="1" applyAlignment="1">
      <alignment horizontal="center" vertical="center"/>
    </xf>
    <xf numFmtId="0" fontId="12" fillId="0" borderId="19" xfId="0" applyFont="1" applyBorder="1" applyAlignment="1">
      <alignment horizontal="center" vertical="center"/>
    </xf>
    <xf numFmtId="3" fontId="0" fillId="0" borderId="0" xfId="0" applyNumberFormat="1" applyFont="1" applyFill="1" applyAlignment="1">
      <alignment/>
    </xf>
    <xf numFmtId="191" fontId="3" fillId="0" borderId="0" xfId="60" applyNumberFormat="1" applyFont="1" applyBorder="1" applyAlignment="1">
      <alignment vertical="center"/>
      <protection/>
    </xf>
    <xf numFmtId="43" fontId="8" fillId="0" borderId="0" xfId="42" applyFont="1" applyBorder="1" applyAlignment="1">
      <alignment vertical="center"/>
    </xf>
    <xf numFmtId="43" fontId="3" fillId="0" borderId="0" xfId="42" applyFont="1" applyBorder="1" applyAlignment="1">
      <alignment vertical="center"/>
    </xf>
    <xf numFmtId="43" fontId="6" fillId="0" borderId="0" xfId="42" applyFont="1" applyBorder="1" applyAlignment="1">
      <alignment vertical="center"/>
    </xf>
    <xf numFmtId="0" fontId="12" fillId="0" borderId="0" xfId="59" applyFont="1" applyBorder="1" applyAlignment="1">
      <alignment vertical="center"/>
      <protection/>
    </xf>
    <xf numFmtId="191" fontId="8" fillId="0" borderId="0" xfId="42" applyNumberFormat="1" applyFont="1" applyBorder="1" applyAlignment="1">
      <alignment vertical="center"/>
    </xf>
    <xf numFmtId="191" fontId="3" fillId="0" borderId="0" xfId="42" applyNumberFormat="1" applyFont="1" applyBorder="1" applyAlignment="1">
      <alignment vertical="center"/>
    </xf>
    <xf numFmtId="191" fontId="3" fillId="0" borderId="0" xfId="42" applyNumberFormat="1" applyFont="1" applyBorder="1" applyAlignment="1">
      <alignment horizontal="center" vertical="center"/>
    </xf>
    <xf numFmtId="0" fontId="57" fillId="0" borderId="0" xfId="59" applyFont="1" applyBorder="1" applyAlignment="1">
      <alignment horizontal="center" vertical="center"/>
      <protection/>
    </xf>
    <xf numFmtId="43" fontId="3" fillId="0" borderId="0" xfId="42" applyFont="1" applyBorder="1" applyAlignment="1">
      <alignment horizontal="center" vertical="center"/>
    </xf>
    <xf numFmtId="0" fontId="3" fillId="0" borderId="0" xfId="59" applyFont="1" applyBorder="1" applyAlignment="1">
      <alignment horizontal="center" vertical="center"/>
      <protection/>
    </xf>
    <xf numFmtId="0" fontId="12" fillId="0" borderId="0" xfId="59" applyFont="1" applyBorder="1" applyAlignment="1">
      <alignment horizontal="center" vertical="center"/>
      <protection/>
    </xf>
    <xf numFmtId="191" fontId="12" fillId="0" borderId="0" xfId="42" applyNumberFormat="1" applyFont="1" applyBorder="1" applyAlignment="1">
      <alignment horizontal="center" vertical="center"/>
    </xf>
    <xf numFmtId="43" fontId="12" fillId="0" borderId="0" xfId="42" applyFont="1" applyBorder="1" applyAlignment="1">
      <alignment horizontal="center" vertical="center"/>
    </xf>
    <xf numFmtId="0" fontId="57" fillId="0" borderId="0" xfId="59" applyFont="1" applyBorder="1" applyAlignment="1">
      <alignment vertical="center"/>
      <protection/>
    </xf>
    <xf numFmtId="3" fontId="3" fillId="0" borderId="0" xfId="59" applyNumberFormat="1" applyFont="1" applyBorder="1" applyAlignment="1">
      <alignment vertical="center"/>
      <protection/>
    </xf>
    <xf numFmtId="3" fontId="3" fillId="0" borderId="0" xfId="42" applyNumberFormat="1" applyFont="1" applyBorder="1" applyAlignment="1">
      <alignment vertical="center"/>
    </xf>
    <xf numFmtId="3" fontId="3" fillId="0" borderId="0" xfId="66" applyNumberFormat="1" applyFont="1" applyBorder="1" applyAlignment="1">
      <alignment vertical="center"/>
    </xf>
    <xf numFmtId="3" fontId="11" fillId="0" borderId="0" xfId="42" applyNumberFormat="1" applyFont="1" applyBorder="1" applyAlignment="1">
      <alignment vertical="center"/>
    </xf>
    <xf numFmtId="191" fontId="59" fillId="0" borderId="0" xfId="42" applyNumberFormat="1" applyFont="1" applyBorder="1" applyAlignment="1">
      <alignment vertical="center"/>
    </xf>
    <xf numFmtId="43" fontId="11" fillId="0" borderId="0" xfId="42" applyFont="1" applyBorder="1" applyAlignment="1">
      <alignment vertical="center"/>
    </xf>
    <xf numFmtId="3" fontId="11" fillId="0" borderId="0" xfId="66" applyNumberFormat="1" applyFont="1" applyBorder="1" applyAlignment="1">
      <alignment vertical="center"/>
    </xf>
    <xf numFmtId="191" fontId="0" fillId="0" borderId="0" xfId="42" applyNumberFormat="1" applyFont="1" applyBorder="1" applyAlignment="1">
      <alignment/>
    </xf>
    <xf numFmtId="17" fontId="58" fillId="0" borderId="0" xfId="0" applyNumberFormat="1" applyFont="1" applyBorder="1" applyAlignment="1">
      <alignment/>
    </xf>
    <xf numFmtId="43" fontId="0" fillId="0" borderId="0" xfId="42" applyFont="1" applyBorder="1" applyAlignment="1">
      <alignment/>
    </xf>
    <xf numFmtId="0" fontId="3" fillId="0" borderId="0" xfId="0" applyFont="1" applyBorder="1" applyAlignment="1">
      <alignment/>
    </xf>
    <xf numFmtId="0" fontId="0" fillId="0" borderId="0" xfId="0" applyBorder="1" applyAlignment="1">
      <alignment/>
    </xf>
    <xf numFmtId="0" fontId="12" fillId="0" borderId="0" xfId="60" applyFont="1" applyBorder="1" applyAlignment="1">
      <alignment vertical="center"/>
      <protection/>
    </xf>
    <xf numFmtId="0" fontId="57" fillId="0" borderId="0" xfId="60" applyFont="1" applyBorder="1" applyAlignment="1">
      <alignment horizontal="center" vertical="center"/>
      <protection/>
    </xf>
    <xf numFmtId="0" fontId="3" fillId="0" borderId="0" xfId="60" applyFont="1" applyBorder="1" applyAlignment="1">
      <alignment horizontal="center" vertical="center"/>
      <protection/>
    </xf>
    <xf numFmtId="0" fontId="57" fillId="0" borderId="0" xfId="60" applyFont="1" applyBorder="1" applyAlignment="1">
      <alignment vertical="center"/>
      <protection/>
    </xf>
    <xf numFmtId="3" fontId="3" fillId="0" borderId="0" xfId="60" applyNumberFormat="1" applyFont="1" applyBorder="1" applyAlignment="1">
      <alignment vertical="center"/>
      <protection/>
    </xf>
    <xf numFmtId="0" fontId="13" fillId="0" borderId="0" xfId="60" applyFont="1" applyBorder="1" applyAlignment="1">
      <alignment vertical="center"/>
      <protection/>
    </xf>
    <xf numFmtId="191" fontId="11" fillId="0" borderId="0" xfId="42" applyNumberFormat="1" applyFont="1" applyBorder="1" applyAlignment="1">
      <alignment vertical="center"/>
    </xf>
    <xf numFmtId="37" fontId="11" fillId="0" borderId="0" xfId="66" applyNumberFormat="1" applyFont="1" applyBorder="1" applyAlignment="1">
      <alignment vertical="center"/>
    </xf>
    <xf numFmtId="0" fontId="12" fillId="0" borderId="0" xfId="61" applyFont="1" applyBorder="1" applyAlignment="1">
      <alignment vertical="center"/>
      <protection/>
    </xf>
    <xf numFmtId="0" fontId="57" fillId="0" borderId="0" xfId="61" applyFont="1" applyBorder="1" applyAlignment="1">
      <alignment horizontal="center" vertical="center"/>
      <protection/>
    </xf>
    <xf numFmtId="0" fontId="3" fillId="0" borderId="0" xfId="61" applyFont="1" applyBorder="1" applyAlignment="1">
      <alignment horizontal="center" vertical="center"/>
      <protection/>
    </xf>
    <xf numFmtId="0" fontId="57" fillId="0" borderId="0" xfId="61" applyFont="1" applyBorder="1" applyAlignment="1">
      <alignment vertical="center"/>
      <protection/>
    </xf>
    <xf numFmtId="3" fontId="3" fillId="0" borderId="0" xfId="61" applyNumberFormat="1" applyFont="1" applyBorder="1" applyAlignment="1">
      <alignment vertical="center"/>
      <protection/>
    </xf>
    <xf numFmtId="3" fontId="61" fillId="0" borderId="0" xfId="61" applyNumberFormat="1" applyFont="1" applyBorder="1" applyAlignment="1">
      <alignment vertical="center"/>
      <protection/>
    </xf>
    <xf numFmtId="3" fontId="56" fillId="0" borderId="0" xfId="42" applyNumberFormat="1" applyFont="1" applyBorder="1" applyAlignment="1">
      <alignment vertical="center"/>
    </xf>
    <xf numFmtId="191" fontId="56" fillId="0" borderId="0" xfId="42" applyNumberFormat="1" applyFont="1" applyBorder="1" applyAlignment="1">
      <alignment vertical="center"/>
    </xf>
    <xf numFmtId="1" fontId="3" fillId="0" borderId="0" xfId="66" applyNumberFormat="1" applyFont="1" applyBorder="1" applyAlignment="1">
      <alignment vertical="center"/>
    </xf>
    <xf numFmtId="1" fontId="11" fillId="0" borderId="0" xfId="66" applyNumberFormat="1" applyFont="1" applyBorder="1" applyAlignment="1">
      <alignment vertical="center"/>
    </xf>
    <xf numFmtId="0" fontId="58" fillId="0" borderId="0" xfId="0" applyFont="1" applyBorder="1" applyAlignment="1">
      <alignment/>
    </xf>
    <xf numFmtId="0" fontId="12" fillId="0" borderId="0" xfId="62" applyFont="1" applyBorder="1" applyAlignment="1">
      <alignment vertical="center"/>
      <protection/>
    </xf>
    <xf numFmtId="3" fontId="57" fillId="0" borderId="0" xfId="62" applyNumberFormat="1" applyFont="1" applyBorder="1" applyAlignment="1">
      <alignment horizontal="center" vertical="center"/>
      <protection/>
    </xf>
    <xf numFmtId="3" fontId="3" fillId="0" borderId="0" xfId="62" applyNumberFormat="1" applyFont="1" applyBorder="1" applyAlignment="1">
      <alignment horizontal="center" vertical="center"/>
      <protection/>
    </xf>
    <xf numFmtId="0" fontId="57" fillId="0" borderId="0" xfId="62" applyFont="1" applyBorder="1" applyAlignment="1">
      <alignment horizontal="center" vertical="center"/>
      <protection/>
    </xf>
    <xf numFmtId="0" fontId="3" fillId="0" borderId="0" xfId="62" applyFont="1" applyBorder="1" applyAlignment="1">
      <alignment horizontal="center" vertical="center"/>
      <protection/>
    </xf>
    <xf numFmtId="0" fontId="57" fillId="0" borderId="0" xfId="62" applyFont="1" applyBorder="1" applyAlignment="1">
      <alignment vertical="center"/>
      <protection/>
    </xf>
    <xf numFmtId="3" fontId="3" fillId="0" borderId="0" xfId="62" applyNumberFormat="1" applyFont="1" applyBorder="1" applyAlignment="1">
      <alignment vertical="center"/>
      <protection/>
    </xf>
    <xf numFmtId="3" fontId="61" fillId="0" borderId="0" xfId="62" applyNumberFormat="1" applyFont="1" applyBorder="1" applyAlignment="1">
      <alignment vertical="center"/>
      <protection/>
    </xf>
    <xf numFmtId="0" fontId="12" fillId="0" borderId="0" xfId="58" applyFont="1" applyBorder="1" applyAlignment="1">
      <alignment vertical="center"/>
      <protection/>
    </xf>
    <xf numFmtId="0" fontId="57" fillId="0" borderId="0" xfId="58" applyFont="1" applyBorder="1" applyAlignment="1">
      <alignment horizontal="center" vertical="center"/>
      <protection/>
    </xf>
    <xf numFmtId="0" fontId="3" fillId="0" borderId="0" xfId="58" applyFont="1" applyBorder="1" applyAlignment="1">
      <alignment horizontal="center" vertical="center"/>
      <protection/>
    </xf>
    <xf numFmtId="0" fontId="57" fillId="0" borderId="0" xfId="58" applyFont="1" applyBorder="1" applyAlignment="1">
      <alignment vertical="center"/>
      <protection/>
    </xf>
    <xf numFmtId="3" fontId="3" fillId="0" borderId="0" xfId="58" applyNumberFormat="1" applyFont="1" applyBorder="1" applyAlignment="1">
      <alignment vertical="center"/>
      <protection/>
    </xf>
    <xf numFmtId="0" fontId="56" fillId="0" borderId="0" xfId="58" applyFont="1" applyBorder="1" applyAlignment="1">
      <alignment vertical="center"/>
      <protection/>
    </xf>
    <xf numFmtId="0" fontId="12" fillId="0" borderId="0" xfId="63" applyFont="1" applyBorder="1" applyAlignment="1">
      <alignment vertical="center"/>
      <protection/>
    </xf>
    <xf numFmtId="0" fontId="57" fillId="0" borderId="0" xfId="63" applyFont="1" applyBorder="1" applyAlignment="1">
      <alignment horizontal="center" vertical="center"/>
      <protection/>
    </xf>
    <xf numFmtId="0" fontId="3" fillId="0" borderId="0" xfId="63" applyFont="1" applyBorder="1" applyAlignment="1">
      <alignment horizontal="center" vertical="center"/>
      <protection/>
    </xf>
    <xf numFmtId="0" fontId="57" fillId="0" borderId="0" xfId="63" applyFont="1" applyBorder="1" applyAlignment="1">
      <alignment vertical="center"/>
      <protection/>
    </xf>
    <xf numFmtId="3" fontId="3" fillId="0" borderId="0" xfId="63" applyNumberFormat="1" applyFont="1" applyBorder="1" applyAlignment="1">
      <alignment vertical="center"/>
      <protection/>
    </xf>
    <xf numFmtId="3" fontId="61" fillId="0" borderId="0" xfId="63" applyNumberFormat="1" applyFont="1" applyBorder="1" applyAlignment="1">
      <alignment vertical="center"/>
      <protection/>
    </xf>
    <xf numFmtId="0" fontId="12" fillId="0" borderId="0" xfId="0" applyFont="1" applyBorder="1" applyAlignment="1">
      <alignment vertical="center"/>
    </xf>
    <xf numFmtId="38" fontId="57" fillId="0" borderId="0" xfId="0" applyNumberFormat="1" applyFont="1" applyBorder="1" applyAlignment="1">
      <alignment vertical="center"/>
    </xf>
    <xf numFmtId="0" fontId="12" fillId="0" borderId="0" xfId="0" applyFont="1" applyBorder="1" applyAlignment="1">
      <alignment horizontal="center" vertical="center"/>
    </xf>
    <xf numFmtId="38" fontId="57" fillId="0" borderId="0" xfId="42" applyNumberFormat="1" applyFont="1" applyBorder="1" applyAlignment="1">
      <alignment vertical="center"/>
    </xf>
    <xf numFmtId="38" fontId="59" fillId="0" borderId="0" xfId="42" applyNumberFormat="1" applyFont="1" applyBorder="1" applyAlignment="1">
      <alignment vertical="center"/>
    </xf>
    <xf numFmtId="191" fontId="0" fillId="0" borderId="0" xfId="42" applyNumberFormat="1" applyFont="1" applyBorder="1" applyAlignment="1">
      <alignment/>
    </xf>
    <xf numFmtId="0" fontId="12" fillId="0" borderId="19" xfId="59" applyFont="1" applyBorder="1" applyAlignment="1">
      <alignment horizontal="center" vertical="center" wrapText="1"/>
      <protection/>
    </xf>
    <xf numFmtId="3" fontId="3" fillId="0" borderId="0" xfId="59" applyNumberFormat="1" applyFont="1" applyFill="1" applyAlignment="1">
      <alignment horizontal="center" vertical="center"/>
      <protection/>
    </xf>
    <xf numFmtId="3" fontId="3" fillId="0" borderId="10" xfId="59" applyNumberFormat="1" applyFont="1" applyFill="1" applyBorder="1" applyAlignment="1">
      <alignment vertical="center"/>
      <protection/>
    </xf>
    <xf numFmtId="3" fontId="3" fillId="0" borderId="15" xfId="66" applyNumberFormat="1" applyFont="1" applyFill="1" applyBorder="1" applyAlignment="1">
      <alignment vertical="center"/>
    </xf>
    <xf numFmtId="3" fontId="11" fillId="0" borderId="19" xfId="66" applyNumberFormat="1" applyFont="1" applyFill="1" applyBorder="1" applyAlignment="1">
      <alignment vertical="center"/>
    </xf>
    <xf numFmtId="3" fontId="3" fillId="0" borderId="0" xfId="60" applyNumberFormat="1" applyFont="1" applyFill="1" applyAlignment="1">
      <alignment horizontal="center" vertical="center"/>
      <protection/>
    </xf>
    <xf numFmtId="3" fontId="3" fillId="0" borderId="0" xfId="60" applyNumberFormat="1" applyFont="1" applyFill="1" applyAlignment="1">
      <alignment vertical="center"/>
      <protection/>
    </xf>
    <xf numFmtId="3" fontId="3" fillId="0" borderId="10" xfId="60" applyNumberFormat="1" applyFont="1" applyFill="1" applyBorder="1" applyAlignment="1">
      <alignment vertical="center"/>
      <protection/>
    </xf>
    <xf numFmtId="3" fontId="3" fillId="0" borderId="0" xfId="61" applyNumberFormat="1" applyFont="1" applyFill="1" applyAlignment="1">
      <alignment horizontal="center" vertical="center"/>
      <protection/>
    </xf>
    <xf numFmtId="3" fontId="3" fillId="0" borderId="10" xfId="61" applyNumberFormat="1" applyFont="1" applyFill="1" applyBorder="1" applyAlignment="1">
      <alignment vertical="center"/>
      <protection/>
    </xf>
    <xf numFmtId="3" fontId="3" fillId="0" borderId="0" xfId="62" applyNumberFormat="1" applyFont="1" applyFill="1" applyAlignment="1">
      <alignment horizontal="center" vertical="center"/>
      <protection/>
    </xf>
    <xf numFmtId="3" fontId="3" fillId="0" borderId="10" xfId="62" applyNumberFormat="1" applyFont="1" applyFill="1" applyBorder="1" applyAlignment="1">
      <alignment vertical="center"/>
      <protection/>
    </xf>
    <xf numFmtId="3" fontId="3" fillId="0" borderId="0" xfId="58" applyNumberFormat="1" applyFont="1" applyFill="1" applyAlignment="1">
      <alignment horizontal="center" vertical="center"/>
      <protection/>
    </xf>
    <xf numFmtId="3" fontId="3" fillId="0" borderId="0" xfId="58" applyNumberFormat="1" applyFont="1" applyFill="1" applyAlignment="1">
      <alignment vertical="center"/>
      <protection/>
    </xf>
    <xf numFmtId="3" fontId="3" fillId="0" borderId="10" xfId="58" applyNumberFormat="1" applyFont="1" applyFill="1" applyBorder="1" applyAlignment="1">
      <alignment vertical="center"/>
      <protection/>
    </xf>
    <xf numFmtId="3" fontId="3" fillId="0" borderId="18" xfId="66" applyNumberFormat="1" applyFont="1" applyFill="1" applyBorder="1" applyAlignment="1">
      <alignment vertical="center"/>
    </xf>
    <xf numFmtId="3" fontId="3" fillId="0" borderId="0" xfId="63" applyNumberFormat="1" applyFont="1" applyFill="1" applyAlignment="1">
      <alignment horizontal="center" vertical="center"/>
      <protection/>
    </xf>
    <xf numFmtId="3" fontId="3" fillId="0" borderId="0" xfId="63" applyNumberFormat="1" applyFont="1" applyFill="1" applyAlignment="1">
      <alignment vertical="center"/>
      <protection/>
    </xf>
    <xf numFmtId="3" fontId="3" fillId="0" borderId="10" xfId="63" applyNumberFormat="1" applyFont="1" applyFill="1" applyBorder="1" applyAlignment="1">
      <alignment vertical="center"/>
      <protection/>
    </xf>
    <xf numFmtId="3" fontId="3" fillId="0" borderId="0" xfId="0" applyNumberFormat="1" applyFont="1" applyFill="1" applyAlignment="1">
      <alignment vertical="center"/>
    </xf>
    <xf numFmtId="3" fontId="3" fillId="0" borderId="15" xfId="42" applyNumberFormat="1" applyFont="1" applyFill="1" applyBorder="1" applyAlignment="1">
      <alignment vertical="center"/>
    </xf>
    <xf numFmtId="3" fontId="3" fillId="0" borderId="23" xfId="59" applyNumberFormat="1" applyFont="1" applyFill="1" applyBorder="1" applyAlignment="1">
      <alignment horizontal="center" vertical="center"/>
      <protection/>
    </xf>
    <xf numFmtId="0" fontId="1" fillId="0" borderId="0" xfId="0" applyFont="1" applyFill="1" applyAlignment="1">
      <alignment/>
    </xf>
    <xf numFmtId="0" fontId="2" fillId="0" borderId="0" xfId="0" applyFont="1" applyFill="1" applyAlignment="1">
      <alignment horizontal="center"/>
    </xf>
    <xf numFmtId="3" fontId="2" fillId="0" borderId="0" xfId="0" applyNumberFormat="1" applyFont="1" applyFill="1" applyAlignment="1">
      <alignment horizontal="center"/>
    </xf>
    <xf numFmtId="0" fontId="2" fillId="0" borderId="0" xfId="0" applyFont="1" applyFill="1" applyAlignment="1">
      <alignment/>
    </xf>
    <xf numFmtId="38" fontId="2" fillId="0" borderId="0" xfId="0" applyNumberFormat="1" applyFont="1" applyFill="1" applyAlignment="1">
      <alignment/>
    </xf>
    <xf numFmtId="0" fontId="2" fillId="0" borderId="24" xfId="0" applyFont="1" applyFill="1" applyBorder="1" applyAlignment="1">
      <alignment horizontal="center" vertical="center"/>
    </xf>
    <xf numFmtId="0" fontId="2" fillId="0" borderId="25" xfId="59" applyFont="1" applyFill="1" applyBorder="1" applyAlignment="1">
      <alignment horizontal="center" vertical="center"/>
      <protection/>
    </xf>
    <xf numFmtId="0" fontId="2" fillId="0" borderId="14" xfId="0" applyFont="1" applyFill="1" applyBorder="1" applyAlignment="1">
      <alignment horizontal="center" vertical="center"/>
    </xf>
    <xf numFmtId="0" fontId="2" fillId="0" borderId="26" xfId="59" applyFont="1" applyFill="1" applyBorder="1" applyAlignment="1">
      <alignment horizontal="center" vertical="center"/>
      <protection/>
    </xf>
    <xf numFmtId="0" fontId="2" fillId="0" borderId="27" xfId="0" applyFont="1" applyFill="1" applyBorder="1" applyAlignment="1">
      <alignment horizontal="center" vertical="center"/>
    </xf>
    <xf numFmtId="0" fontId="2" fillId="0" borderId="28" xfId="59" applyFont="1" applyFill="1" applyBorder="1" applyAlignment="1">
      <alignment horizontal="center" vertical="center"/>
      <protection/>
    </xf>
    <xf numFmtId="0" fontId="2" fillId="0" borderId="29" xfId="59" applyFont="1" applyFill="1" applyBorder="1" applyAlignment="1">
      <alignment horizontal="center" vertical="center"/>
      <protection/>
    </xf>
    <xf numFmtId="0" fontId="2" fillId="0" borderId="30" xfId="59" applyFont="1" applyFill="1" applyBorder="1" applyAlignment="1">
      <alignment horizontal="center" vertical="center"/>
      <protection/>
    </xf>
    <xf numFmtId="0" fontId="2" fillId="0" borderId="31" xfId="0" applyFont="1" applyFill="1" applyBorder="1" applyAlignment="1">
      <alignment/>
    </xf>
    <xf numFmtId="0" fontId="2" fillId="0" borderId="32" xfId="0" applyFont="1" applyFill="1" applyBorder="1" applyAlignment="1">
      <alignment horizontal="left"/>
    </xf>
    <xf numFmtId="0" fontId="2" fillId="0" borderId="32" xfId="0" applyFont="1" applyFill="1" applyBorder="1" applyAlignment="1">
      <alignment horizontal="center"/>
    </xf>
    <xf numFmtId="3" fontId="2" fillId="0" borderId="32" xfId="0" applyNumberFormat="1" applyFont="1" applyFill="1" applyBorder="1" applyAlignment="1">
      <alignment/>
    </xf>
    <xf numFmtId="191" fontId="2" fillId="0" borderId="32" xfId="0" applyNumberFormat="1" applyFont="1" applyFill="1" applyBorder="1" applyAlignment="1">
      <alignment/>
    </xf>
    <xf numFmtId="3" fontId="2" fillId="0" borderId="33" xfId="0" applyNumberFormat="1" applyFont="1" applyFill="1" applyBorder="1" applyAlignment="1">
      <alignment/>
    </xf>
    <xf numFmtId="0" fontId="2" fillId="0" borderId="34" xfId="0" applyFont="1" applyFill="1" applyBorder="1" applyAlignment="1">
      <alignment/>
    </xf>
    <xf numFmtId="0" fontId="2" fillId="0" borderId="15" xfId="0" applyFont="1" applyFill="1" applyBorder="1" applyAlignment="1">
      <alignment horizontal="left"/>
    </xf>
    <xf numFmtId="0" fontId="2" fillId="0" borderId="15" xfId="0" applyFont="1" applyFill="1" applyBorder="1" applyAlignment="1">
      <alignment horizontal="center"/>
    </xf>
    <xf numFmtId="3" fontId="2" fillId="0" borderId="15" xfId="0" applyNumberFormat="1" applyFont="1" applyFill="1" applyBorder="1" applyAlignment="1">
      <alignment/>
    </xf>
    <xf numFmtId="191" fontId="2" fillId="0" borderId="15" xfId="0" applyNumberFormat="1" applyFont="1" applyFill="1" applyBorder="1" applyAlignment="1">
      <alignment/>
    </xf>
    <xf numFmtId="3" fontId="2" fillId="0" borderId="35" xfId="0" applyNumberFormat="1" applyFont="1" applyFill="1" applyBorder="1" applyAlignment="1">
      <alignment/>
    </xf>
    <xf numFmtId="176" fontId="2" fillId="0" borderId="15" xfId="0" applyNumberFormat="1" applyFont="1" applyFill="1" applyBorder="1" applyAlignment="1">
      <alignment/>
    </xf>
    <xf numFmtId="0" fontId="2" fillId="0" borderId="15" xfId="0" applyFont="1" applyFill="1" applyBorder="1" applyAlignment="1">
      <alignment/>
    </xf>
    <xf numFmtId="0" fontId="2" fillId="0" borderId="35" xfId="0" applyFont="1" applyFill="1" applyBorder="1" applyAlignment="1">
      <alignment/>
    </xf>
    <xf numFmtId="0" fontId="2" fillId="0" borderId="36" xfId="0" applyFont="1" applyFill="1" applyBorder="1" applyAlignment="1">
      <alignment horizontal="centerContinuous" vertical="center"/>
    </xf>
    <xf numFmtId="0" fontId="2" fillId="0" borderId="37" xfId="0" applyFont="1" applyFill="1" applyBorder="1" applyAlignment="1">
      <alignment horizontal="center" vertical="center"/>
    </xf>
    <xf numFmtId="3" fontId="2" fillId="0" borderId="37" xfId="0" applyNumberFormat="1" applyFont="1" applyFill="1" applyBorder="1" applyAlignment="1">
      <alignment horizontal="center" vertical="center"/>
    </xf>
    <xf numFmtId="3" fontId="2" fillId="0" borderId="37" xfId="0" applyNumberFormat="1" applyFont="1" applyFill="1" applyBorder="1" applyAlignment="1">
      <alignment vertical="center"/>
    </xf>
    <xf numFmtId="191" fontId="2" fillId="0" borderId="37" xfId="0" applyNumberFormat="1" applyFont="1" applyFill="1" applyBorder="1" applyAlignment="1">
      <alignment/>
    </xf>
    <xf numFmtId="3" fontId="2" fillId="0" borderId="38" xfId="0" applyNumberFormat="1" applyFont="1" applyFill="1" applyBorder="1" applyAlignment="1">
      <alignment vertical="center"/>
    </xf>
    <xf numFmtId="3" fontId="2" fillId="0" borderId="0" xfId="0" applyNumberFormat="1" applyFont="1" applyFill="1" applyAlignment="1">
      <alignment horizontal="centerContinuous"/>
    </xf>
    <xf numFmtId="3" fontId="2" fillId="0" borderId="0" xfId="0" applyNumberFormat="1" applyFont="1" applyFill="1" applyAlignment="1">
      <alignment/>
    </xf>
    <xf numFmtId="0" fontId="2" fillId="0" borderId="0" xfId="0" applyFont="1" applyFill="1" applyAlignment="1">
      <alignment horizontal="centerContinuous"/>
    </xf>
    <xf numFmtId="0" fontId="0" fillId="0" borderId="0" xfId="0" applyFill="1" applyAlignment="1">
      <alignment/>
    </xf>
    <xf numFmtId="0" fontId="2" fillId="0" borderId="39" xfId="59" applyFont="1" applyFill="1" applyBorder="1" applyAlignment="1">
      <alignment vertical="center"/>
      <protection/>
    </xf>
    <xf numFmtId="0" fontId="2" fillId="0" borderId="40" xfId="59" applyFont="1" applyFill="1" applyBorder="1" applyAlignment="1">
      <alignment horizontal="center" vertical="center"/>
      <protection/>
    </xf>
    <xf numFmtId="0" fontId="2" fillId="0" borderId="41" xfId="59" applyFont="1" applyFill="1" applyBorder="1" applyAlignment="1">
      <alignment horizontal="center" vertical="center"/>
      <protection/>
    </xf>
    <xf numFmtId="0" fontId="2" fillId="0" borderId="34" xfId="0" applyFont="1" applyFill="1" applyBorder="1" applyAlignment="1">
      <alignment horizontal="right" vertical="center"/>
    </xf>
    <xf numFmtId="3" fontId="2" fillId="0" borderId="40" xfId="0" applyNumberFormat="1" applyFont="1" applyFill="1" applyBorder="1" applyAlignment="1">
      <alignment horizontal="center"/>
    </xf>
    <xf numFmtId="3" fontId="2" fillId="0" borderId="40" xfId="0" applyNumberFormat="1" applyFont="1" applyFill="1" applyBorder="1" applyAlignment="1">
      <alignment/>
    </xf>
    <xf numFmtId="0" fontId="2" fillId="0" borderId="42" xfId="0" applyFont="1" applyFill="1" applyBorder="1" applyAlignment="1">
      <alignment/>
    </xf>
    <xf numFmtId="0" fontId="2" fillId="0" borderId="43" xfId="0" applyFont="1" applyFill="1" applyBorder="1" applyAlignment="1">
      <alignment horizontal="center"/>
    </xf>
    <xf numFmtId="3" fontId="2" fillId="0" borderId="43" xfId="0" applyNumberFormat="1" applyFont="1" applyFill="1" applyBorder="1" applyAlignment="1">
      <alignment/>
    </xf>
    <xf numFmtId="3" fontId="2" fillId="0" borderId="44" xfId="0" applyNumberFormat="1" applyFont="1" applyFill="1" applyBorder="1" applyAlignment="1">
      <alignment/>
    </xf>
    <xf numFmtId="176" fontId="2" fillId="0" borderId="0" xfId="0" applyNumberFormat="1" applyFont="1" applyFill="1" applyAlignment="1">
      <alignment/>
    </xf>
    <xf numFmtId="0" fontId="2" fillId="0" borderId="0" xfId="0" applyFont="1" applyFill="1" applyAlignment="1">
      <alignment horizontal="center" vertical="center"/>
    </xf>
    <xf numFmtId="0" fontId="2" fillId="0" borderId="42" xfId="0" applyFont="1" applyFill="1" applyBorder="1" applyAlignment="1">
      <alignment vertical="center"/>
    </xf>
    <xf numFmtId="0" fontId="2" fillId="0" borderId="43" xfId="0" applyFont="1" applyFill="1" applyBorder="1" applyAlignment="1">
      <alignment horizontal="center" vertical="center"/>
    </xf>
    <xf numFmtId="3" fontId="2" fillId="0" borderId="43" xfId="0" applyNumberFormat="1" applyFont="1" applyFill="1" applyBorder="1" applyAlignment="1">
      <alignment vertical="center"/>
    </xf>
    <xf numFmtId="3" fontId="2" fillId="0" borderId="44" xfId="0" applyNumberFormat="1" applyFont="1" applyFill="1" applyBorder="1" applyAlignment="1">
      <alignment vertical="center"/>
    </xf>
    <xf numFmtId="0" fontId="2" fillId="0" borderId="24" xfId="0" applyFont="1" applyFill="1" applyBorder="1" applyAlignment="1">
      <alignment horizontal="center"/>
    </xf>
    <xf numFmtId="0" fontId="2" fillId="0" borderId="24" xfId="0" applyFont="1" applyFill="1" applyBorder="1" applyAlignment="1">
      <alignment/>
    </xf>
    <xf numFmtId="3" fontId="2" fillId="0" borderId="15" xfId="0" applyNumberFormat="1" applyFont="1" applyFill="1" applyBorder="1" applyAlignment="1">
      <alignment horizontal="center"/>
    </xf>
    <xf numFmtId="43" fontId="2" fillId="0" borderId="15" xfId="0" applyNumberFormat="1" applyFont="1" applyFill="1" applyBorder="1" applyAlignment="1">
      <alignment/>
    </xf>
    <xf numFmtId="0" fontId="9" fillId="0" borderId="34" xfId="0" applyFont="1" applyFill="1" applyBorder="1" applyAlignment="1">
      <alignment/>
    </xf>
    <xf numFmtId="0" fontId="9" fillId="0" borderId="15" xfId="0" applyFont="1" applyFill="1" applyBorder="1" applyAlignment="1">
      <alignment horizontal="left"/>
    </xf>
    <xf numFmtId="3" fontId="9" fillId="0" borderId="15" xfId="0" applyNumberFormat="1" applyFont="1" applyFill="1" applyBorder="1" applyAlignment="1">
      <alignment horizontal="center"/>
    </xf>
    <xf numFmtId="0" fontId="9" fillId="0" borderId="0" xfId="0" applyFont="1" applyFill="1" applyAlignment="1">
      <alignment/>
    </xf>
    <xf numFmtId="0" fontId="2" fillId="0" borderId="40" xfId="0" applyFont="1" applyFill="1" applyBorder="1" applyAlignment="1">
      <alignment/>
    </xf>
    <xf numFmtId="0" fontId="2" fillId="0" borderId="0" xfId="0" applyFont="1" applyFill="1" applyAlignment="1">
      <alignment horizontal="left"/>
    </xf>
    <xf numFmtId="3" fontId="2" fillId="0" borderId="39" xfId="0" applyNumberFormat="1" applyFont="1" applyFill="1" applyBorder="1" applyAlignment="1">
      <alignment horizontal="center"/>
    </xf>
    <xf numFmtId="176" fontId="2" fillId="0" borderId="37" xfId="0" applyNumberFormat="1" applyFont="1" applyFill="1" applyBorder="1" applyAlignment="1">
      <alignment/>
    </xf>
    <xf numFmtId="3" fontId="0" fillId="0" borderId="40" xfId="0" applyNumberFormat="1" applyFont="1" applyFill="1" applyBorder="1" applyAlignment="1">
      <alignment horizontal="center"/>
    </xf>
    <xf numFmtId="0" fontId="2" fillId="0" borderId="37" xfId="0" applyFont="1" applyFill="1" applyBorder="1" applyAlignment="1">
      <alignment horizontal="left"/>
    </xf>
    <xf numFmtId="0" fontId="3" fillId="0" borderId="45" xfId="0" applyFont="1" applyBorder="1" applyAlignment="1">
      <alignment horizontal="left" vertical="center"/>
    </xf>
    <xf numFmtId="0" fontId="3" fillId="0" borderId="12" xfId="0" applyFont="1" applyBorder="1" applyAlignment="1">
      <alignment horizontal="left"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2" xfId="0" applyFont="1" applyBorder="1" applyAlignment="1">
      <alignment horizontal="center" vertical="center"/>
    </xf>
    <xf numFmtId="0" fontId="12" fillId="0" borderId="20" xfId="0" applyFont="1" applyBorder="1" applyAlignment="1">
      <alignment horizontal="center" vertical="center"/>
    </xf>
    <xf numFmtId="0" fontId="12" fillId="0" borderId="16" xfId="59" applyFont="1" applyBorder="1" applyAlignment="1">
      <alignment horizontal="center" vertical="center"/>
      <protection/>
    </xf>
    <xf numFmtId="0" fontId="12" fillId="0" borderId="17" xfId="59" applyFont="1" applyBorder="1" applyAlignment="1">
      <alignment horizontal="center" vertical="center"/>
      <protection/>
    </xf>
    <xf numFmtId="0" fontId="11" fillId="0" borderId="22" xfId="61" applyFont="1" applyBorder="1" applyAlignment="1">
      <alignment horizontal="center" vertical="center"/>
      <protection/>
    </xf>
    <xf numFmtId="0" fontId="11" fillId="0" borderId="23" xfId="61" applyFont="1" applyBorder="1" applyAlignment="1">
      <alignment horizontal="center" vertical="center"/>
      <protection/>
    </xf>
    <xf numFmtId="0" fontId="11" fillId="0" borderId="20" xfId="61" applyFont="1" applyBorder="1" applyAlignment="1">
      <alignment horizontal="center" vertical="center"/>
      <protection/>
    </xf>
    <xf numFmtId="0" fontId="12" fillId="0" borderId="11" xfId="59" applyFont="1" applyBorder="1" applyAlignment="1">
      <alignment horizontal="center" vertical="center" wrapText="1"/>
      <protection/>
    </xf>
    <xf numFmtId="0" fontId="12" fillId="0" borderId="12" xfId="59" applyFont="1" applyBorder="1" applyAlignment="1">
      <alignment horizontal="center" vertical="center" wrapText="1"/>
      <protection/>
    </xf>
    <xf numFmtId="0" fontId="12" fillId="0" borderId="16" xfId="59" applyFont="1" applyBorder="1" applyAlignment="1">
      <alignment horizontal="center" vertical="center" wrapText="1"/>
      <protection/>
    </xf>
    <xf numFmtId="0" fontId="12" fillId="0" borderId="17" xfId="59" applyFont="1" applyBorder="1" applyAlignment="1">
      <alignment horizontal="center" vertical="center" wrapText="1"/>
      <protection/>
    </xf>
    <xf numFmtId="0" fontId="12" fillId="0" borderId="10" xfId="0" applyFont="1" applyBorder="1" applyAlignment="1">
      <alignment horizontal="center" vertical="center"/>
    </xf>
    <xf numFmtId="0" fontId="12" fillId="0" borderId="18" xfId="0" applyFont="1" applyBorder="1" applyAlignment="1">
      <alignment horizontal="center" vertical="center"/>
    </xf>
    <xf numFmtId="0" fontId="3" fillId="0" borderId="4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14" xfId="0" applyFont="1" applyBorder="1" applyAlignment="1">
      <alignment horizontal="left" vertical="center"/>
    </xf>
    <xf numFmtId="0" fontId="12" fillId="0" borderId="11" xfId="59" applyFont="1" applyBorder="1" applyAlignment="1">
      <alignment horizontal="center" vertical="center"/>
      <protection/>
    </xf>
    <xf numFmtId="0" fontId="12" fillId="0" borderId="45" xfId="59" applyFont="1" applyBorder="1" applyAlignment="1">
      <alignment horizontal="center" vertical="center"/>
      <protection/>
    </xf>
    <xf numFmtId="0" fontId="12" fillId="0" borderId="12" xfId="59" applyFont="1" applyBorder="1" applyAlignment="1">
      <alignment horizontal="center" vertical="center"/>
      <protection/>
    </xf>
    <xf numFmtId="0" fontId="8" fillId="0" borderId="0" xfId="61" applyFont="1" applyAlignment="1">
      <alignment horizontal="center" vertical="center"/>
      <protection/>
    </xf>
    <xf numFmtId="0" fontId="3" fillId="0" borderId="0" xfId="61" applyFont="1" applyAlignment="1">
      <alignment horizontal="center" vertical="center"/>
      <protection/>
    </xf>
    <xf numFmtId="0" fontId="12" fillId="0" borderId="10" xfId="59" applyFont="1" applyBorder="1" applyAlignment="1">
      <alignment horizontal="center" vertical="center" wrapText="1"/>
      <protection/>
    </xf>
    <xf numFmtId="0" fontId="12" fillId="0" borderId="18" xfId="59" applyFont="1" applyBorder="1" applyAlignment="1">
      <alignment horizontal="center" vertical="center" wrapText="1"/>
      <protection/>
    </xf>
    <xf numFmtId="0" fontId="8" fillId="0" borderId="0" xfId="62" applyFont="1" applyAlignment="1">
      <alignment horizontal="center" vertical="center"/>
      <protection/>
    </xf>
    <xf numFmtId="0" fontId="12" fillId="0" borderId="15" xfId="59" applyFont="1" applyBorder="1" applyAlignment="1">
      <alignment horizontal="center" vertical="center" wrapText="1"/>
      <protection/>
    </xf>
    <xf numFmtId="0" fontId="14" fillId="0" borderId="0" xfId="0" applyFont="1" applyAlignment="1">
      <alignment horizontal="center" vertical="center"/>
    </xf>
    <xf numFmtId="38" fontId="12" fillId="0" borderId="10" xfId="0" applyNumberFormat="1" applyFont="1" applyBorder="1" applyAlignment="1">
      <alignment horizontal="center" vertical="center"/>
    </xf>
    <xf numFmtId="38" fontId="12" fillId="0" borderId="18" xfId="0" applyNumberFormat="1" applyFont="1" applyBorder="1" applyAlignment="1">
      <alignment horizontal="center" vertical="center"/>
    </xf>
    <xf numFmtId="0" fontId="11" fillId="0" borderId="0" xfId="0" applyFont="1" applyAlignment="1" quotePrefix="1">
      <alignment horizontal="center" vertical="center"/>
    </xf>
    <xf numFmtId="0" fontId="3" fillId="0" borderId="0" xfId="0" applyFont="1" applyAlignment="1">
      <alignment horizontal="center" vertical="center"/>
    </xf>
    <xf numFmtId="0" fontId="12" fillId="0" borderId="23" xfId="0" applyFont="1" applyBorder="1" applyAlignment="1">
      <alignment horizontal="center" vertical="center"/>
    </xf>
    <xf numFmtId="0" fontId="12" fillId="0" borderId="15" xfId="0" applyFont="1" applyBorder="1" applyAlignment="1">
      <alignment horizontal="center" vertical="center"/>
    </xf>
    <xf numFmtId="0" fontId="12" fillId="0" borderId="10"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22" xfId="63" applyFont="1" applyBorder="1" applyAlignment="1">
      <alignment horizontal="center" vertical="center"/>
      <protection/>
    </xf>
    <xf numFmtId="0" fontId="11" fillId="0" borderId="23" xfId="63" applyFont="1" applyBorder="1" applyAlignment="1">
      <alignment horizontal="center" vertical="center"/>
      <protection/>
    </xf>
    <xf numFmtId="0" fontId="11" fillId="0" borderId="20" xfId="63" applyFont="1" applyBorder="1" applyAlignment="1">
      <alignment horizontal="center" vertical="center"/>
      <protection/>
    </xf>
    <xf numFmtId="0" fontId="8" fillId="0" borderId="0" xfId="0" applyFont="1" applyAlignment="1" quotePrefix="1">
      <alignment horizontal="center" vertical="center"/>
    </xf>
    <xf numFmtId="0" fontId="12" fillId="0" borderId="10" xfId="59" applyFont="1" applyBorder="1" applyAlignment="1">
      <alignment horizontal="center" vertical="center"/>
      <protection/>
    </xf>
    <xf numFmtId="0" fontId="12" fillId="0" borderId="18" xfId="59" applyFont="1" applyBorder="1" applyAlignment="1">
      <alignment horizontal="center" vertical="center"/>
      <protection/>
    </xf>
    <xf numFmtId="0" fontId="12" fillId="0" borderId="22" xfId="59" applyFont="1" applyBorder="1" applyAlignment="1">
      <alignment horizontal="center" vertical="center"/>
      <protection/>
    </xf>
    <xf numFmtId="0" fontId="12" fillId="0" borderId="23" xfId="59" applyFont="1" applyBorder="1" applyAlignment="1">
      <alignment horizontal="center" vertical="center"/>
      <protection/>
    </xf>
    <xf numFmtId="0" fontId="12" fillId="0" borderId="20" xfId="59" applyFont="1" applyBorder="1" applyAlignment="1">
      <alignment horizontal="center" vertical="center"/>
      <protection/>
    </xf>
    <xf numFmtId="0" fontId="8" fillId="0" borderId="0" xfId="63" applyFont="1" applyAlignment="1">
      <alignment horizontal="center" vertical="center"/>
      <protection/>
    </xf>
    <xf numFmtId="0" fontId="3" fillId="0" borderId="0" xfId="63" applyFont="1" applyAlignment="1">
      <alignment horizontal="center" vertical="center"/>
      <protection/>
    </xf>
    <xf numFmtId="0" fontId="11" fillId="0" borderId="0" xfId="63" applyFont="1" applyAlignment="1">
      <alignment horizontal="center" vertical="center"/>
      <protection/>
    </xf>
    <xf numFmtId="0" fontId="11" fillId="0" borderId="22" xfId="58" applyFont="1" applyBorder="1" applyAlignment="1">
      <alignment horizontal="center" vertical="center"/>
      <protection/>
    </xf>
    <xf numFmtId="0" fontId="11" fillId="0" borderId="23" xfId="58" applyFont="1" applyBorder="1" applyAlignment="1">
      <alignment horizontal="center" vertical="center"/>
      <protection/>
    </xf>
    <xf numFmtId="0" fontId="11" fillId="0" borderId="20" xfId="58" applyFont="1" applyBorder="1" applyAlignment="1">
      <alignment horizontal="center" vertical="center"/>
      <protection/>
    </xf>
    <xf numFmtId="0" fontId="11" fillId="0" borderId="22" xfId="62" applyFont="1" applyBorder="1" applyAlignment="1">
      <alignment horizontal="center" vertical="center"/>
      <protection/>
    </xf>
    <xf numFmtId="0" fontId="11" fillId="0" borderId="23" xfId="62" applyFont="1" applyBorder="1" applyAlignment="1">
      <alignment horizontal="center" vertical="center"/>
      <protection/>
    </xf>
    <xf numFmtId="0" fontId="11" fillId="0" borderId="20" xfId="62" applyFont="1" applyBorder="1" applyAlignment="1">
      <alignment horizontal="center" vertical="center"/>
      <protection/>
    </xf>
    <xf numFmtId="0" fontId="8" fillId="0" borderId="0" xfId="58" applyFont="1" applyAlignment="1">
      <alignment horizontal="center" vertical="center"/>
      <protection/>
    </xf>
    <xf numFmtId="0" fontId="3" fillId="0" borderId="0" xfId="58" applyFont="1" applyAlignment="1">
      <alignment horizontal="center" vertical="center"/>
      <protection/>
    </xf>
    <xf numFmtId="0" fontId="11" fillId="0" borderId="0" xfId="58" applyFont="1" applyAlignment="1" quotePrefix="1">
      <alignment horizontal="center" vertical="center"/>
      <protection/>
    </xf>
    <xf numFmtId="0" fontId="3" fillId="0" borderId="0" xfId="62" applyFont="1" applyAlignment="1">
      <alignment horizontal="center" vertical="center"/>
      <protection/>
    </xf>
    <xf numFmtId="0" fontId="11" fillId="0" borderId="0" xfId="62" applyFont="1" applyAlignment="1" quotePrefix="1">
      <alignment horizontal="center" vertical="center"/>
      <protection/>
    </xf>
    <xf numFmtId="0" fontId="11" fillId="0" borderId="0" xfId="61" applyFont="1" applyAlignment="1">
      <alignment horizontal="center" vertical="center"/>
      <protection/>
    </xf>
    <xf numFmtId="0" fontId="11" fillId="0" borderId="22" xfId="60" applyFont="1" applyBorder="1" applyAlignment="1">
      <alignment horizontal="center" vertical="center"/>
      <protection/>
    </xf>
    <xf numFmtId="0" fontId="11" fillId="0" borderId="23" xfId="60" applyFont="1" applyBorder="1" applyAlignment="1">
      <alignment horizontal="center" vertical="center"/>
      <protection/>
    </xf>
    <xf numFmtId="0" fontId="11" fillId="0" borderId="20" xfId="60" applyFont="1" applyBorder="1" applyAlignment="1">
      <alignment horizontal="center" vertical="center"/>
      <protection/>
    </xf>
    <xf numFmtId="0" fontId="11" fillId="0" borderId="22" xfId="59" applyFont="1" applyBorder="1" applyAlignment="1">
      <alignment horizontal="center" vertical="center"/>
      <protection/>
    </xf>
    <xf numFmtId="0" fontId="11" fillId="0" borderId="23" xfId="59" applyFont="1" applyBorder="1" applyAlignment="1">
      <alignment horizontal="center" vertical="center"/>
      <protection/>
    </xf>
    <xf numFmtId="0" fontId="11" fillId="0" borderId="20" xfId="59" applyFont="1" applyBorder="1" applyAlignment="1">
      <alignment horizontal="center" vertical="center"/>
      <protection/>
    </xf>
    <xf numFmtId="0" fontId="8" fillId="0" borderId="0" xfId="60" applyFont="1" applyAlignment="1">
      <alignment horizontal="center" vertical="center"/>
      <protection/>
    </xf>
    <xf numFmtId="0" fontId="3" fillId="0" borderId="0" xfId="60" applyFont="1" applyAlignment="1">
      <alignment horizontal="center" vertical="center"/>
      <protection/>
    </xf>
    <xf numFmtId="0" fontId="11" fillId="0" borderId="0" xfId="60" applyFont="1" applyAlignment="1">
      <alignment horizontal="center" vertical="center"/>
      <protection/>
    </xf>
    <xf numFmtId="0" fontId="8" fillId="0" borderId="0" xfId="59" applyFont="1" applyAlignment="1">
      <alignment horizontal="center" vertical="center"/>
      <protection/>
    </xf>
    <xf numFmtId="0" fontId="3" fillId="0" borderId="0" xfId="59" applyFont="1" applyAlignment="1">
      <alignment horizontal="center" vertical="center"/>
      <protection/>
    </xf>
    <xf numFmtId="0" fontId="11" fillId="0" borderId="0" xfId="59" applyFont="1" applyAlignment="1" quotePrefix="1">
      <alignment horizontal="center" vertical="center"/>
      <protection/>
    </xf>
    <xf numFmtId="0" fontId="62" fillId="0" borderId="0" xfId="59" applyFont="1" applyBorder="1" applyAlignment="1">
      <alignment horizontal="center" vertical="center"/>
      <protection/>
    </xf>
    <xf numFmtId="0" fontId="12" fillId="0" borderId="0" xfId="59" applyFont="1" applyBorder="1" applyAlignment="1">
      <alignment horizontal="center" vertical="center"/>
      <protection/>
    </xf>
    <xf numFmtId="0" fontId="12" fillId="0" borderId="0" xfId="0" applyFont="1" applyBorder="1" applyAlignment="1">
      <alignment horizontal="center" vertical="center"/>
    </xf>
    <xf numFmtId="38" fontId="62" fillId="0" borderId="0" xfId="0" applyNumberFormat="1" applyFont="1" applyBorder="1" applyAlignment="1">
      <alignment horizontal="center" vertical="center"/>
    </xf>
    <xf numFmtId="0" fontId="2" fillId="0" borderId="0" xfId="0" applyFont="1" applyFill="1" applyAlignment="1">
      <alignment horizont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51" xfId="59" applyFont="1" applyFill="1" applyBorder="1" applyAlignment="1">
      <alignment horizontal="center" vertical="center"/>
      <protection/>
    </xf>
    <xf numFmtId="0" fontId="2" fillId="0" borderId="24" xfId="59" applyFont="1" applyFill="1" applyBorder="1" applyAlignment="1">
      <alignment horizontal="center" vertical="center"/>
      <protection/>
    </xf>
    <xf numFmtId="0" fontId="2" fillId="0" borderId="48" xfId="59" applyFont="1" applyFill="1" applyBorder="1" applyAlignment="1">
      <alignment horizontal="center" vertical="center"/>
      <protection/>
    </xf>
    <xf numFmtId="0" fontId="2" fillId="0" borderId="52" xfId="59" applyFont="1" applyFill="1" applyBorder="1" applyAlignment="1">
      <alignment horizontal="center" vertical="center"/>
      <protection/>
    </xf>
    <xf numFmtId="0" fontId="2" fillId="0" borderId="10" xfId="59" applyFont="1" applyFill="1" applyBorder="1" applyAlignment="1">
      <alignment horizontal="center" vertical="center"/>
      <protection/>
    </xf>
    <xf numFmtId="0" fontId="2" fillId="0" borderId="37" xfId="59" applyFont="1" applyFill="1" applyBorder="1" applyAlignment="1">
      <alignment horizontal="center" vertical="center"/>
      <protection/>
    </xf>
    <xf numFmtId="0" fontId="2" fillId="0" borderId="23" xfId="59" applyFont="1" applyFill="1" applyBorder="1" applyAlignment="1">
      <alignment horizontal="center" vertical="center"/>
      <protection/>
    </xf>
    <xf numFmtId="0" fontId="2" fillId="0" borderId="53" xfId="0" applyFont="1" applyFill="1" applyBorder="1" applyAlignment="1">
      <alignment horizontal="center"/>
    </xf>
    <xf numFmtId="0" fontId="2" fillId="0" borderId="24" xfId="0" applyFont="1" applyFill="1" applyBorder="1" applyAlignment="1">
      <alignment horizontal="center"/>
    </xf>
    <xf numFmtId="0" fontId="1" fillId="0" borderId="0" xfId="0" applyFont="1" applyFill="1" applyAlignment="1" quotePrefix="1">
      <alignment horizontal="center"/>
    </xf>
    <xf numFmtId="0" fontId="1" fillId="0" borderId="0" xfId="0" applyFont="1" applyFill="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CENPELCO" xfId="58"/>
    <cellStyle name="Normal_INEC" xfId="59"/>
    <cellStyle name="Normal_ISECO" xfId="60"/>
    <cellStyle name="Normal_LUELCO" xfId="61"/>
    <cellStyle name="Normal_PANELCO1" xfId="62"/>
    <cellStyle name="Normal_PANELCO3" xfId="63"/>
    <cellStyle name="Note" xfId="64"/>
    <cellStyle name="Output" xfId="65"/>
    <cellStyle name="Percent" xfId="66"/>
    <cellStyle name="Title" xfId="67"/>
    <cellStyle name="Total" xfId="68"/>
    <cellStyle name="Warning Text" xfId="69"/>
  </cellStyles>
  <dxfs count="24">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92D050"/>
        </patternFill>
      </fill>
    </dxf>
    <dxf>
      <fill>
        <patternFill>
          <bgColor rgb="FF00B0F0"/>
        </patternFill>
      </fill>
    </dxf>
    <dxf>
      <fill>
        <patternFill>
          <bgColor rgb="FF00B0F0"/>
        </patternFill>
      </fill>
    </dxf>
    <dxf>
      <fill>
        <patternFill>
          <bgColor rgb="FF00B0F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781050</xdr:colOff>
      <xdr:row>200</xdr:row>
      <xdr:rowOff>0</xdr:rowOff>
    </xdr:from>
    <xdr:to>
      <xdr:col>5</xdr:col>
      <xdr:colOff>19050</xdr:colOff>
      <xdr:row>200</xdr:row>
      <xdr:rowOff>0</xdr:rowOff>
    </xdr:to>
    <xdr:sp>
      <xdr:nvSpPr>
        <xdr:cNvPr id="1" name="AutoShape 7"/>
        <xdr:cNvSpPr>
          <a:spLocks/>
        </xdr:cNvSpPr>
      </xdr:nvSpPr>
      <xdr:spPr>
        <a:xfrm>
          <a:off x="4743450" y="400335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200</xdr:row>
      <xdr:rowOff>0</xdr:rowOff>
    </xdr:from>
    <xdr:to>
      <xdr:col>5</xdr:col>
      <xdr:colOff>19050</xdr:colOff>
      <xdr:row>200</xdr:row>
      <xdr:rowOff>0</xdr:rowOff>
    </xdr:to>
    <xdr:sp>
      <xdr:nvSpPr>
        <xdr:cNvPr id="2" name="AutoShape 8"/>
        <xdr:cNvSpPr>
          <a:spLocks/>
        </xdr:cNvSpPr>
      </xdr:nvSpPr>
      <xdr:spPr>
        <a:xfrm>
          <a:off x="4743450" y="400335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200</xdr:row>
      <xdr:rowOff>0</xdr:rowOff>
    </xdr:from>
    <xdr:to>
      <xdr:col>5</xdr:col>
      <xdr:colOff>19050</xdr:colOff>
      <xdr:row>200</xdr:row>
      <xdr:rowOff>0</xdr:rowOff>
    </xdr:to>
    <xdr:sp>
      <xdr:nvSpPr>
        <xdr:cNvPr id="3" name="AutoShape 9"/>
        <xdr:cNvSpPr>
          <a:spLocks/>
        </xdr:cNvSpPr>
      </xdr:nvSpPr>
      <xdr:spPr>
        <a:xfrm>
          <a:off x="4743450" y="400335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200</xdr:row>
      <xdr:rowOff>0</xdr:rowOff>
    </xdr:from>
    <xdr:to>
      <xdr:col>6</xdr:col>
      <xdr:colOff>19050</xdr:colOff>
      <xdr:row>200</xdr:row>
      <xdr:rowOff>0</xdr:rowOff>
    </xdr:to>
    <xdr:sp>
      <xdr:nvSpPr>
        <xdr:cNvPr id="4" name="AutoShape 10"/>
        <xdr:cNvSpPr>
          <a:spLocks/>
        </xdr:cNvSpPr>
      </xdr:nvSpPr>
      <xdr:spPr>
        <a:xfrm>
          <a:off x="5286375" y="400335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200</xdr:row>
      <xdr:rowOff>0</xdr:rowOff>
    </xdr:from>
    <xdr:to>
      <xdr:col>6</xdr:col>
      <xdr:colOff>19050</xdr:colOff>
      <xdr:row>200</xdr:row>
      <xdr:rowOff>0</xdr:rowOff>
    </xdr:to>
    <xdr:sp>
      <xdr:nvSpPr>
        <xdr:cNvPr id="5" name="AutoShape 11"/>
        <xdr:cNvSpPr>
          <a:spLocks/>
        </xdr:cNvSpPr>
      </xdr:nvSpPr>
      <xdr:spPr>
        <a:xfrm>
          <a:off x="5286375" y="400335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200</xdr:row>
      <xdr:rowOff>0</xdr:rowOff>
    </xdr:from>
    <xdr:to>
      <xdr:col>6</xdr:col>
      <xdr:colOff>19050</xdr:colOff>
      <xdr:row>200</xdr:row>
      <xdr:rowOff>0</xdr:rowOff>
    </xdr:to>
    <xdr:sp>
      <xdr:nvSpPr>
        <xdr:cNvPr id="6" name="AutoShape 12"/>
        <xdr:cNvSpPr>
          <a:spLocks/>
        </xdr:cNvSpPr>
      </xdr:nvSpPr>
      <xdr:spPr>
        <a:xfrm>
          <a:off x="5286375" y="400335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828675</xdr:colOff>
      <xdr:row>200</xdr:row>
      <xdr:rowOff>0</xdr:rowOff>
    </xdr:from>
    <xdr:to>
      <xdr:col>15</xdr:col>
      <xdr:colOff>19050</xdr:colOff>
      <xdr:row>200</xdr:row>
      <xdr:rowOff>0</xdr:rowOff>
    </xdr:to>
    <xdr:sp>
      <xdr:nvSpPr>
        <xdr:cNvPr id="7" name="AutoShape 22"/>
        <xdr:cNvSpPr>
          <a:spLocks/>
        </xdr:cNvSpPr>
      </xdr:nvSpPr>
      <xdr:spPr>
        <a:xfrm>
          <a:off x="12792075" y="400335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828675</xdr:colOff>
      <xdr:row>200</xdr:row>
      <xdr:rowOff>0</xdr:rowOff>
    </xdr:from>
    <xdr:to>
      <xdr:col>15</xdr:col>
      <xdr:colOff>19050</xdr:colOff>
      <xdr:row>200</xdr:row>
      <xdr:rowOff>0</xdr:rowOff>
    </xdr:to>
    <xdr:sp>
      <xdr:nvSpPr>
        <xdr:cNvPr id="8" name="AutoShape 23"/>
        <xdr:cNvSpPr>
          <a:spLocks/>
        </xdr:cNvSpPr>
      </xdr:nvSpPr>
      <xdr:spPr>
        <a:xfrm>
          <a:off x="12792075" y="400335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828675</xdr:colOff>
      <xdr:row>200</xdr:row>
      <xdr:rowOff>0</xdr:rowOff>
    </xdr:from>
    <xdr:to>
      <xdr:col>15</xdr:col>
      <xdr:colOff>19050</xdr:colOff>
      <xdr:row>200</xdr:row>
      <xdr:rowOff>0</xdr:rowOff>
    </xdr:to>
    <xdr:sp>
      <xdr:nvSpPr>
        <xdr:cNvPr id="9" name="AutoShape 24"/>
        <xdr:cNvSpPr>
          <a:spLocks/>
        </xdr:cNvSpPr>
      </xdr:nvSpPr>
      <xdr:spPr>
        <a:xfrm>
          <a:off x="12792075" y="400335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828675</xdr:colOff>
      <xdr:row>212</xdr:row>
      <xdr:rowOff>0</xdr:rowOff>
    </xdr:from>
    <xdr:to>
      <xdr:col>15</xdr:col>
      <xdr:colOff>76200</xdr:colOff>
      <xdr:row>212</xdr:row>
      <xdr:rowOff>0</xdr:rowOff>
    </xdr:to>
    <xdr:sp>
      <xdr:nvSpPr>
        <xdr:cNvPr id="10" name="AutoShape 43"/>
        <xdr:cNvSpPr>
          <a:spLocks/>
        </xdr:cNvSpPr>
      </xdr:nvSpPr>
      <xdr:spPr>
        <a:xfrm>
          <a:off x="12792075" y="42510075"/>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828675</xdr:colOff>
      <xdr:row>212</xdr:row>
      <xdr:rowOff>0</xdr:rowOff>
    </xdr:from>
    <xdr:to>
      <xdr:col>15</xdr:col>
      <xdr:colOff>76200</xdr:colOff>
      <xdr:row>212</xdr:row>
      <xdr:rowOff>0</xdr:rowOff>
    </xdr:to>
    <xdr:sp>
      <xdr:nvSpPr>
        <xdr:cNvPr id="11" name="AutoShape 44"/>
        <xdr:cNvSpPr>
          <a:spLocks/>
        </xdr:cNvSpPr>
      </xdr:nvSpPr>
      <xdr:spPr>
        <a:xfrm>
          <a:off x="12792075" y="42510075"/>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828675</xdr:colOff>
      <xdr:row>212</xdr:row>
      <xdr:rowOff>0</xdr:rowOff>
    </xdr:from>
    <xdr:to>
      <xdr:col>15</xdr:col>
      <xdr:colOff>76200</xdr:colOff>
      <xdr:row>212</xdr:row>
      <xdr:rowOff>0</xdr:rowOff>
    </xdr:to>
    <xdr:sp>
      <xdr:nvSpPr>
        <xdr:cNvPr id="12" name="AutoShape 45"/>
        <xdr:cNvSpPr>
          <a:spLocks/>
        </xdr:cNvSpPr>
      </xdr:nvSpPr>
      <xdr:spPr>
        <a:xfrm>
          <a:off x="12792075" y="42510075"/>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200</xdr:row>
      <xdr:rowOff>0</xdr:rowOff>
    </xdr:from>
    <xdr:to>
      <xdr:col>16</xdr:col>
      <xdr:colOff>19050</xdr:colOff>
      <xdr:row>200</xdr:row>
      <xdr:rowOff>0</xdr:rowOff>
    </xdr:to>
    <xdr:sp>
      <xdr:nvSpPr>
        <xdr:cNvPr id="13" name="AutoShape 49"/>
        <xdr:cNvSpPr>
          <a:spLocks/>
        </xdr:cNvSpPr>
      </xdr:nvSpPr>
      <xdr:spPr>
        <a:xfrm>
          <a:off x="13220700" y="400335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200</xdr:row>
      <xdr:rowOff>0</xdr:rowOff>
    </xdr:from>
    <xdr:to>
      <xdr:col>16</xdr:col>
      <xdr:colOff>19050</xdr:colOff>
      <xdr:row>200</xdr:row>
      <xdr:rowOff>0</xdr:rowOff>
    </xdr:to>
    <xdr:sp>
      <xdr:nvSpPr>
        <xdr:cNvPr id="14" name="AutoShape 50"/>
        <xdr:cNvSpPr>
          <a:spLocks/>
        </xdr:cNvSpPr>
      </xdr:nvSpPr>
      <xdr:spPr>
        <a:xfrm>
          <a:off x="13220700" y="400335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200</xdr:row>
      <xdr:rowOff>0</xdr:rowOff>
    </xdr:from>
    <xdr:to>
      <xdr:col>16</xdr:col>
      <xdr:colOff>19050</xdr:colOff>
      <xdr:row>200</xdr:row>
      <xdr:rowOff>0</xdr:rowOff>
    </xdr:to>
    <xdr:sp>
      <xdr:nvSpPr>
        <xdr:cNvPr id="15" name="AutoShape 51"/>
        <xdr:cNvSpPr>
          <a:spLocks/>
        </xdr:cNvSpPr>
      </xdr:nvSpPr>
      <xdr:spPr>
        <a:xfrm>
          <a:off x="13220700" y="400335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212</xdr:row>
      <xdr:rowOff>0</xdr:rowOff>
    </xdr:from>
    <xdr:to>
      <xdr:col>16</xdr:col>
      <xdr:colOff>76200</xdr:colOff>
      <xdr:row>212</xdr:row>
      <xdr:rowOff>0</xdr:rowOff>
    </xdr:to>
    <xdr:sp>
      <xdr:nvSpPr>
        <xdr:cNvPr id="16" name="AutoShape 52"/>
        <xdr:cNvSpPr>
          <a:spLocks/>
        </xdr:cNvSpPr>
      </xdr:nvSpPr>
      <xdr:spPr>
        <a:xfrm>
          <a:off x="13220700" y="42510075"/>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212</xdr:row>
      <xdr:rowOff>0</xdr:rowOff>
    </xdr:from>
    <xdr:to>
      <xdr:col>16</xdr:col>
      <xdr:colOff>76200</xdr:colOff>
      <xdr:row>212</xdr:row>
      <xdr:rowOff>0</xdr:rowOff>
    </xdr:to>
    <xdr:sp>
      <xdr:nvSpPr>
        <xdr:cNvPr id="17" name="AutoShape 53"/>
        <xdr:cNvSpPr>
          <a:spLocks/>
        </xdr:cNvSpPr>
      </xdr:nvSpPr>
      <xdr:spPr>
        <a:xfrm>
          <a:off x="13220700" y="42510075"/>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212</xdr:row>
      <xdr:rowOff>0</xdr:rowOff>
    </xdr:from>
    <xdr:to>
      <xdr:col>16</xdr:col>
      <xdr:colOff>76200</xdr:colOff>
      <xdr:row>212</xdr:row>
      <xdr:rowOff>0</xdr:rowOff>
    </xdr:to>
    <xdr:sp>
      <xdr:nvSpPr>
        <xdr:cNvPr id="18" name="AutoShape 54"/>
        <xdr:cNvSpPr>
          <a:spLocks/>
        </xdr:cNvSpPr>
      </xdr:nvSpPr>
      <xdr:spPr>
        <a:xfrm>
          <a:off x="13220700" y="42510075"/>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838200</xdr:colOff>
      <xdr:row>212</xdr:row>
      <xdr:rowOff>0</xdr:rowOff>
    </xdr:from>
    <xdr:to>
      <xdr:col>10</xdr:col>
      <xdr:colOff>76200</xdr:colOff>
      <xdr:row>212</xdr:row>
      <xdr:rowOff>0</xdr:rowOff>
    </xdr:to>
    <xdr:sp>
      <xdr:nvSpPr>
        <xdr:cNvPr id="19" name="AutoShape 63"/>
        <xdr:cNvSpPr>
          <a:spLocks/>
        </xdr:cNvSpPr>
      </xdr:nvSpPr>
      <xdr:spPr>
        <a:xfrm>
          <a:off x="8705850" y="42510075"/>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838200</xdr:colOff>
      <xdr:row>212</xdr:row>
      <xdr:rowOff>0</xdr:rowOff>
    </xdr:from>
    <xdr:to>
      <xdr:col>10</xdr:col>
      <xdr:colOff>76200</xdr:colOff>
      <xdr:row>212</xdr:row>
      <xdr:rowOff>0</xdr:rowOff>
    </xdr:to>
    <xdr:sp>
      <xdr:nvSpPr>
        <xdr:cNvPr id="20" name="AutoShape 64"/>
        <xdr:cNvSpPr>
          <a:spLocks/>
        </xdr:cNvSpPr>
      </xdr:nvSpPr>
      <xdr:spPr>
        <a:xfrm>
          <a:off x="8705850" y="42510075"/>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838200</xdr:colOff>
      <xdr:row>212</xdr:row>
      <xdr:rowOff>0</xdr:rowOff>
    </xdr:from>
    <xdr:to>
      <xdr:col>10</xdr:col>
      <xdr:colOff>76200</xdr:colOff>
      <xdr:row>212</xdr:row>
      <xdr:rowOff>0</xdr:rowOff>
    </xdr:to>
    <xdr:sp>
      <xdr:nvSpPr>
        <xdr:cNvPr id="21" name="AutoShape 65"/>
        <xdr:cNvSpPr>
          <a:spLocks/>
        </xdr:cNvSpPr>
      </xdr:nvSpPr>
      <xdr:spPr>
        <a:xfrm>
          <a:off x="8705850" y="42510075"/>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742950</xdr:colOff>
      <xdr:row>212</xdr:row>
      <xdr:rowOff>0</xdr:rowOff>
    </xdr:from>
    <xdr:to>
      <xdr:col>11</xdr:col>
      <xdr:colOff>76200</xdr:colOff>
      <xdr:row>212</xdr:row>
      <xdr:rowOff>0</xdr:rowOff>
    </xdr:to>
    <xdr:sp>
      <xdr:nvSpPr>
        <xdr:cNvPr id="22" name="AutoShape 66"/>
        <xdr:cNvSpPr>
          <a:spLocks/>
        </xdr:cNvSpPr>
      </xdr:nvSpPr>
      <xdr:spPr>
        <a:xfrm>
          <a:off x="9448800" y="42510075"/>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838200</xdr:colOff>
      <xdr:row>200</xdr:row>
      <xdr:rowOff>0</xdr:rowOff>
    </xdr:from>
    <xdr:to>
      <xdr:col>10</xdr:col>
      <xdr:colOff>19050</xdr:colOff>
      <xdr:row>200</xdr:row>
      <xdr:rowOff>0</xdr:rowOff>
    </xdr:to>
    <xdr:sp>
      <xdr:nvSpPr>
        <xdr:cNvPr id="23" name="AutoShape 69"/>
        <xdr:cNvSpPr>
          <a:spLocks/>
        </xdr:cNvSpPr>
      </xdr:nvSpPr>
      <xdr:spPr>
        <a:xfrm>
          <a:off x="8705850" y="400335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838200</xdr:colOff>
      <xdr:row>200</xdr:row>
      <xdr:rowOff>0</xdr:rowOff>
    </xdr:from>
    <xdr:to>
      <xdr:col>10</xdr:col>
      <xdr:colOff>19050</xdr:colOff>
      <xdr:row>200</xdr:row>
      <xdr:rowOff>0</xdr:rowOff>
    </xdr:to>
    <xdr:sp>
      <xdr:nvSpPr>
        <xdr:cNvPr id="24" name="AutoShape 70"/>
        <xdr:cNvSpPr>
          <a:spLocks/>
        </xdr:cNvSpPr>
      </xdr:nvSpPr>
      <xdr:spPr>
        <a:xfrm>
          <a:off x="8705850" y="400335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838200</xdr:colOff>
      <xdr:row>200</xdr:row>
      <xdr:rowOff>0</xdr:rowOff>
    </xdr:from>
    <xdr:to>
      <xdr:col>10</xdr:col>
      <xdr:colOff>19050</xdr:colOff>
      <xdr:row>200</xdr:row>
      <xdr:rowOff>0</xdr:rowOff>
    </xdr:to>
    <xdr:sp>
      <xdr:nvSpPr>
        <xdr:cNvPr id="25" name="AutoShape 71"/>
        <xdr:cNvSpPr>
          <a:spLocks/>
        </xdr:cNvSpPr>
      </xdr:nvSpPr>
      <xdr:spPr>
        <a:xfrm>
          <a:off x="8705850" y="400335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828675</xdr:colOff>
      <xdr:row>200</xdr:row>
      <xdr:rowOff>0</xdr:rowOff>
    </xdr:from>
    <xdr:to>
      <xdr:col>15</xdr:col>
      <xdr:colOff>19050</xdr:colOff>
      <xdr:row>200</xdr:row>
      <xdr:rowOff>0</xdr:rowOff>
    </xdr:to>
    <xdr:sp>
      <xdr:nvSpPr>
        <xdr:cNvPr id="26" name="AutoShape 72"/>
        <xdr:cNvSpPr>
          <a:spLocks/>
        </xdr:cNvSpPr>
      </xdr:nvSpPr>
      <xdr:spPr>
        <a:xfrm>
          <a:off x="12792075" y="400335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828675</xdr:colOff>
      <xdr:row>200</xdr:row>
      <xdr:rowOff>0</xdr:rowOff>
    </xdr:from>
    <xdr:to>
      <xdr:col>15</xdr:col>
      <xdr:colOff>19050</xdr:colOff>
      <xdr:row>200</xdr:row>
      <xdr:rowOff>0</xdr:rowOff>
    </xdr:to>
    <xdr:sp>
      <xdr:nvSpPr>
        <xdr:cNvPr id="27" name="AutoShape 73"/>
        <xdr:cNvSpPr>
          <a:spLocks/>
        </xdr:cNvSpPr>
      </xdr:nvSpPr>
      <xdr:spPr>
        <a:xfrm>
          <a:off x="12792075" y="400335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828675</xdr:colOff>
      <xdr:row>200</xdr:row>
      <xdr:rowOff>0</xdr:rowOff>
    </xdr:from>
    <xdr:to>
      <xdr:col>15</xdr:col>
      <xdr:colOff>19050</xdr:colOff>
      <xdr:row>200</xdr:row>
      <xdr:rowOff>0</xdr:rowOff>
    </xdr:to>
    <xdr:sp>
      <xdr:nvSpPr>
        <xdr:cNvPr id="28" name="AutoShape 74"/>
        <xdr:cNvSpPr>
          <a:spLocks/>
        </xdr:cNvSpPr>
      </xdr:nvSpPr>
      <xdr:spPr>
        <a:xfrm>
          <a:off x="12792075" y="400335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GION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3"/>
      <sheetName val="province3"/>
    </sheetNames>
    <sheetDataSet>
      <sheetData sheetId="0">
        <row r="54">
          <cell r="M54">
            <v>91</v>
          </cell>
          <cell r="N54">
            <v>91</v>
          </cell>
          <cell r="O54">
            <v>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X220"/>
  <sheetViews>
    <sheetView tabSelected="1" zoomScale="110" zoomScaleNormal="110" zoomScaleSheetLayoutView="100" zoomScalePageLayoutView="0" workbookViewId="0" topLeftCell="D1">
      <selection activeCell="M8" sqref="M8:P9"/>
    </sheetView>
  </sheetViews>
  <sheetFormatPr defaultColWidth="9.28125" defaultRowHeight="12.75"/>
  <cols>
    <col min="1" max="1" width="18.00390625" style="197" customWidth="1"/>
    <col min="2" max="2" width="6.00390625" style="0" customWidth="1"/>
    <col min="3" max="3" width="13.28125" style="0" customWidth="1"/>
    <col min="4" max="4" width="9.8515625" style="0" customWidth="1"/>
    <col min="5" max="6" width="9.140625" style="0" customWidth="1"/>
    <col min="7" max="7" width="7.57421875" style="0" customWidth="1"/>
    <col min="8" max="8" width="10.00390625" style="0" customWidth="1"/>
    <col min="9" max="10" width="9.140625" style="0" customWidth="1"/>
    <col min="11" max="11" width="7.28125" style="0" customWidth="1"/>
    <col min="12" max="12" width="10.421875" style="0" customWidth="1"/>
    <col min="13" max="14" width="10.421875" style="178" customWidth="1"/>
    <col min="15" max="15" width="10.57421875" style="171" bestFit="1" customWidth="1"/>
    <col min="16" max="16" width="6.140625" style="251" customWidth="1"/>
    <col min="17" max="17" width="10.421875" style="297" customWidth="1"/>
    <col min="18" max="18" width="10.57421875" style="274" bestFit="1" customWidth="1"/>
    <col min="19" max="19" width="6.8515625" style="276" bestFit="1" customWidth="1"/>
    <col min="20" max="20" width="9.140625" style="277" customWidth="1"/>
    <col min="21" max="21" width="10.421875" style="297" customWidth="1"/>
    <col min="22" max="22" width="10.57421875" style="274" bestFit="1" customWidth="1"/>
    <col min="23" max="23" width="6.140625" style="245" customWidth="1"/>
    <col min="24" max="24" width="9.140625" style="278" customWidth="1"/>
    <col min="25" max="25" width="9.140625" style="323" customWidth="1"/>
    <col min="26" max="43" width="9.140625" style="278" customWidth="1"/>
    <col min="44" max="201" width="9.140625" style="0" customWidth="1"/>
    <col min="202" max="206" width="9.28125" style="172" customWidth="1"/>
  </cols>
  <sheetData>
    <row r="1" spans="1:43" s="5" customFormat="1" ht="15" customHeight="1">
      <c r="A1" s="490" t="s">
        <v>0</v>
      </c>
      <c r="B1" s="490"/>
      <c r="C1" s="490"/>
      <c r="D1" s="490"/>
      <c r="E1" s="490"/>
      <c r="F1" s="490"/>
      <c r="G1" s="490"/>
      <c r="H1" s="490"/>
      <c r="I1" s="490"/>
      <c r="J1" s="490"/>
      <c r="K1" s="490"/>
      <c r="L1" s="490"/>
      <c r="M1" s="490"/>
      <c r="N1" s="490"/>
      <c r="O1" s="490"/>
      <c r="P1" s="490"/>
      <c r="Q1" s="215"/>
      <c r="R1" s="215"/>
      <c r="S1" s="253"/>
      <c r="T1" s="256"/>
      <c r="U1" s="214"/>
      <c r="V1" s="214"/>
      <c r="W1" s="214"/>
      <c r="X1" s="214"/>
      <c r="Y1" s="257"/>
      <c r="Z1" s="214"/>
      <c r="AA1" s="214"/>
      <c r="AB1" s="214"/>
      <c r="AC1" s="214"/>
      <c r="AD1" s="214"/>
      <c r="AE1" s="214"/>
      <c r="AF1" s="214"/>
      <c r="AG1" s="214"/>
      <c r="AH1" s="214"/>
      <c r="AI1" s="214"/>
      <c r="AJ1" s="214"/>
      <c r="AK1" s="214"/>
      <c r="AL1" s="214"/>
      <c r="AM1" s="214"/>
      <c r="AN1" s="214"/>
      <c r="AO1" s="214"/>
      <c r="AP1" s="214"/>
      <c r="AQ1" s="214"/>
    </row>
    <row r="2" spans="1:43" s="7" customFormat="1" ht="12" customHeight="1">
      <c r="A2" s="491" t="s">
        <v>127</v>
      </c>
      <c r="B2" s="491"/>
      <c r="C2" s="491"/>
      <c r="D2" s="491"/>
      <c r="E2" s="491"/>
      <c r="F2" s="491"/>
      <c r="G2" s="491"/>
      <c r="H2" s="491"/>
      <c r="I2" s="491"/>
      <c r="J2" s="491"/>
      <c r="K2" s="491"/>
      <c r="L2" s="491"/>
      <c r="M2" s="491"/>
      <c r="N2" s="491"/>
      <c r="O2" s="491"/>
      <c r="P2" s="491"/>
      <c r="Q2" s="217"/>
      <c r="R2" s="217"/>
      <c r="S2" s="254"/>
      <c r="T2" s="216"/>
      <c r="U2" s="216"/>
      <c r="V2" s="216"/>
      <c r="W2" s="216"/>
      <c r="X2" s="216"/>
      <c r="Y2" s="258"/>
      <c r="Z2" s="216"/>
      <c r="AA2" s="216"/>
      <c r="AB2" s="216"/>
      <c r="AC2" s="216"/>
      <c r="AD2" s="216"/>
      <c r="AE2" s="216"/>
      <c r="AF2" s="216"/>
      <c r="AG2" s="216"/>
      <c r="AH2" s="216"/>
      <c r="AI2" s="216"/>
      <c r="AJ2" s="216"/>
      <c r="AK2" s="216"/>
      <c r="AL2" s="216"/>
      <c r="AM2" s="216"/>
      <c r="AN2" s="216"/>
      <c r="AO2" s="216"/>
      <c r="AP2" s="216"/>
      <c r="AQ2" s="216"/>
    </row>
    <row r="3" spans="1:43" s="7" customFormat="1" ht="12" customHeight="1">
      <c r="A3" s="6"/>
      <c r="B3" s="6"/>
      <c r="C3" s="6"/>
      <c r="D3" s="6"/>
      <c r="E3" s="6"/>
      <c r="F3" s="6"/>
      <c r="G3" s="6"/>
      <c r="H3" s="6"/>
      <c r="I3" s="6"/>
      <c r="J3" s="6"/>
      <c r="K3" s="6"/>
      <c r="L3" s="6"/>
      <c r="M3" s="176"/>
      <c r="N3" s="176"/>
      <c r="O3" s="149"/>
      <c r="P3" s="325"/>
      <c r="Q3" s="260"/>
      <c r="R3" s="259"/>
      <c r="S3" s="261"/>
      <c r="T3" s="216"/>
      <c r="U3" s="260"/>
      <c r="V3" s="259"/>
      <c r="W3" s="262"/>
      <c r="X3" s="216"/>
      <c r="Y3" s="258"/>
      <c r="Z3" s="216"/>
      <c r="AA3" s="216"/>
      <c r="AB3" s="216"/>
      <c r="AC3" s="216"/>
      <c r="AD3" s="216"/>
      <c r="AE3" s="216"/>
      <c r="AF3" s="216"/>
      <c r="AG3" s="216"/>
      <c r="AH3" s="216"/>
      <c r="AI3" s="216"/>
      <c r="AJ3" s="216"/>
      <c r="AK3" s="216"/>
      <c r="AL3" s="216"/>
      <c r="AM3" s="216"/>
      <c r="AN3" s="216"/>
      <c r="AO3" s="216"/>
      <c r="AP3" s="216"/>
      <c r="AQ3" s="216"/>
    </row>
    <row r="4" spans="1:43" s="7" customFormat="1" ht="12" customHeight="1">
      <c r="A4" s="492" t="s">
        <v>207</v>
      </c>
      <c r="B4" s="492"/>
      <c r="C4" s="492"/>
      <c r="D4" s="492"/>
      <c r="E4" s="492"/>
      <c r="F4" s="492"/>
      <c r="G4" s="492"/>
      <c r="H4" s="492"/>
      <c r="I4" s="492"/>
      <c r="J4" s="492"/>
      <c r="K4" s="492"/>
      <c r="L4" s="492"/>
      <c r="M4" s="492"/>
      <c r="N4" s="492"/>
      <c r="O4" s="492"/>
      <c r="P4" s="492"/>
      <c r="Q4" s="217"/>
      <c r="R4" s="217"/>
      <c r="S4" s="254"/>
      <c r="T4" s="216"/>
      <c r="U4" s="216"/>
      <c r="V4" s="216"/>
      <c r="W4" s="216"/>
      <c r="X4" s="216"/>
      <c r="Y4" s="258"/>
      <c r="Z4" s="216"/>
      <c r="AA4" s="216"/>
      <c r="AB4" s="216"/>
      <c r="AC4" s="216"/>
      <c r="AD4" s="216"/>
      <c r="AE4" s="216"/>
      <c r="AF4" s="216"/>
      <c r="AG4" s="216"/>
      <c r="AH4" s="216"/>
      <c r="AI4" s="216"/>
      <c r="AJ4" s="216"/>
      <c r="AK4" s="216"/>
      <c r="AL4" s="216"/>
      <c r="AM4" s="216"/>
      <c r="AN4" s="216"/>
      <c r="AO4" s="216"/>
      <c r="AP4" s="216"/>
      <c r="AQ4" s="216"/>
    </row>
    <row r="5" spans="1:43" s="7" customFormat="1" ht="12" customHeight="1">
      <c r="A5" s="491"/>
      <c r="B5" s="491"/>
      <c r="C5" s="491"/>
      <c r="D5" s="491"/>
      <c r="E5" s="491"/>
      <c r="F5" s="491"/>
      <c r="G5" s="491"/>
      <c r="H5" s="491"/>
      <c r="I5" s="491"/>
      <c r="J5" s="491"/>
      <c r="K5" s="491"/>
      <c r="L5" s="491"/>
      <c r="M5" s="491"/>
      <c r="N5" s="491"/>
      <c r="O5" s="491"/>
      <c r="P5" s="491"/>
      <c r="Q5" s="217"/>
      <c r="R5" s="217"/>
      <c r="S5" s="254"/>
      <c r="T5" s="216"/>
      <c r="U5" s="216"/>
      <c r="V5" s="216"/>
      <c r="W5" s="216"/>
      <c r="X5" s="216"/>
      <c r="Y5" s="258"/>
      <c r="Z5" s="216"/>
      <c r="AA5" s="216"/>
      <c r="AB5" s="216"/>
      <c r="AC5" s="216"/>
      <c r="AD5" s="216"/>
      <c r="AE5" s="216"/>
      <c r="AF5" s="216"/>
      <c r="AG5" s="216"/>
      <c r="AH5" s="216"/>
      <c r="AI5" s="216"/>
      <c r="AJ5" s="216"/>
      <c r="AK5" s="216"/>
      <c r="AL5" s="216"/>
      <c r="AM5" s="216"/>
      <c r="AN5" s="216"/>
      <c r="AO5" s="216"/>
      <c r="AP5" s="216"/>
      <c r="AQ5" s="216"/>
    </row>
    <row r="6" spans="1:43" s="7" customFormat="1" ht="12" customHeight="1">
      <c r="A6" s="6"/>
      <c r="B6" s="6"/>
      <c r="C6" s="6"/>
      <c r="D6" s="6"/>
      <c r="E6" s="6"/>
      <c r="F6" s="6"/>
      <c r="G6" s="6"/>
      <c r="H6" s="6"/>
      <c r="I6" s="6"/>
      <c r="J6" s="6"/>
      <c r="K6" s="6"/>
      <c r="L6" s="6"/>
      <c r="M6" s="176"/>
      <c r="N6" s="176"/>
      <c r="O6" s="149"/>
      <c r="P6" s="325"/>
      <c r="Q6" s="260"/>
      <c r="R6" s="259"/>
      <c r="S6" s="261"/>
      <c r="T6" s="216"/>
      <c r="U6" s="260"/>
      <c r="V6" s="259"/>
      <c r="W6" s="262"/>
      <c r="X6" s="216"/>
      <c r="Y6" s="258"/>
      <c r="Z6" s="216"/>
      <c r="AA6" s="216"/>
      <c r="AB6" s="216"/>
      <c r="AC6" s="216"/>
      <c r="AD6" s="216"/>
      <c r="AE6" s="216"/>
      <c r="AF6" s="216"/>
      <c r="AG6" s="216"/>
      <c r="AH6" s="216"/>
      <c r="AI6" s="216"/>
      <c r="AJ6" s="216"/>
      <c r="AK6" s="216"/>
      <c r="AL6" s="216"/>
      <c r="AM6" s="216"/>
      <c r="AN6" s="216"/>
      <c r="AO6" s="216"/>
      <c r="AP6" s="216"/>
      <c r="AQ6" s="216"/>
    </row>
    <row r="7" spans="1:43" s="7" customFormat="1" ht="12" customHeight="1">
      <c r="A7" s="444" t="s">
        <v>225</v>
      </c>
      <c r="B7" s="429" t="s">
        <v>119</v>
      </c>
      <c r="C7" s="430"/>
      <c r="D7" s="444" t="s">
        <v>227</v>
      </c>
      <c r="E7" s="463" t="s">
        <v>156</v>
      </c>
      <c r="F7" s="464"/>
      <c r="G7" s="464"/>
      <c r="H7" s="465"/>
      <c r="I7" s="463" t="s">
        <v>120</v>
      </c>
      <c r="J7" s="464"/>
      <c r="K7" s="464"/>
      <c r="L7" s="465"/>
      <c r="M7" s="463" t="s">
        <v>157</v>
      </c>
      <c r="N7" s="464"/>
      <c r="O7" s="464"/>
      <c r="P7" s="465"/>
      <c r="Q7" s="494"/>
      <c r="R7" s="494"/>
      <c r="S7" s="494"/>
      <c r="T7" s="216"/>
      <c r="U7" s="494"/>
      <c r="V7" s="494"/>
      <c r="W7" s="494"/>
      <c r="X7" s="216"/>
      <c r="Y7" s="258"/>
      <c r="Z7" s="216"/>
      <c r="AA7" s="216"/>
      <c r="AB7" s="216"/>
      <c r="AC7" s="216"/>
      <c r="AD7" s="216"/>
      <c r="AE7" s="216"/>
      <c r="AF7" s="216"/>
      <c r="AG7" s="216"/>
      <c r="AH7" s="216"/>
      <c r="AI7" s="216"/>
      <c r="AJ7" s="216"/>
      <c r="AK7" s="216"/>
      <c r="AL7" s="216"/>
      <c r="AM7" s="216"/>
      <c r="AN7" s="216"/>
      <c r="AO7" s="216"/>
      <c r="AP7" s="216"/>
      <c r="AQ7" s="216"/>
    </row>
    <row r="8" spans="1:43" s="7" customFormat="1" ht="12" customHeight="1">
      <c r="A8" s="447"/>
      <c r="B8" s="431"/>
      <c r="C8" s="432"/>
      <c r="D8" s="447"/>
      <c r="E8" s="461" t="s">
        <v>121</v>
      </c>
      <c r="F8" s="463" t="s">
        <v>122</v>
      </c>
      <c r="G8" s="465"/>
      <c r="H8" s="461" t="s">
        <v>8</v>
      </c>
      <c r="I8" s="461" t="s">
        <v>121</v>
      </c>
      <c r="J8" s="463" t="s">
        <v>122</v>
      </c>
      <c r="K8" s="465"/>
      <c r="L8" s="461" t="s">
        <v>8</v>
      </c>
      <c r="M8" s="444" t="s">
        <v>226</v>
      </c>
      <c r="N8" s="439" t="s">
        <v>160</v>
      </c>
      <c r="O8" s="440"/>
      <c r="P8" s="441"/>
      <c r="Q8" s="493"/>
      <c r="R8" s="494"/>
      <c r="S8" s="494"/>
      <c r="T8" s="216"/>
      <c r="U8" s="493"/>
      <c r="V8" s="494"/>
      <c r="W8" s="494"/>
      <c r="X8" s="216"/>
      <c r="Y8" s="258"/>
      <c r="Z8" s="216"/>
      <c r="AA8" s="216"/>
      <c r="AB8" s="216"/>
      <c r="AC8" s="216"/>
      <c r="AD8" s="216"/>
      <c r="AE8" s="216"/>
      <c r="AF8" s="216"/>
      <c r="AG8" s="216"/>
      <c r="AH8" s="216"/>
      <c r="AI8" s="216"/>
      <c r="AJ8" s="216"/>
      <c r="AK8" s="216"/>
      <c r="AL8" s="216"/>
      <c r="AM8" s="216"/>
      <c r="AN8" s="216"/>
      <c r="AO8" s="216"/>
      <c r="AP8" s="216"/>
      <c r="AQ8" s="216"/>
    </row>
    <row r="9" spans="1:43" s="7" customFormat="1" ht="22.5">
      <c r="A9" s="445"/>
      <c r="B9" s="424" t="s">
        <v>208</v>
      </c>
      <c r="C9" s="425"/>
      <c r="D9" s="445"/>
      <c r="E9" s="462"/>
      <c r="F9" s="248" t="s">
        <v>162</v>
      </c>
      <c r="G9" s="247" t="s">
        <v>123</v>
      </c>
      <c r="H9" s="462"/>
      <c r="I9" s="462"/>
      <c r="J9" s="248" t="s">
        <v>162</v>
      </c>
      <c r="K9" s="247" t="s">
        <v>123</v>
      </c>
      <c r="L9" s="462"/>
      <c r="M9" s="445"/>
      <c r="N9" s="324" t="s">
        <v>236</v>
      </c>
      <c r="O9" s="324" t="s">
        <v>238</v>
      </c>
      <c r="P9" s="345" t="s">
        <v>123</v>
      </c>
      <c r="Q9" s="493"/>
      <c r="R9" s="264"/>
      <c r="S9" s="265"/>
      <c r="T9" s="216"/>
      <c r="U9" s="493"/>
      <c r="V9" s="264"/>
      <c r="W9" s="263"/>
      <c r="X9" s="216"/>
      <c r="Y9" s="258"/>
      <c r="Z9" s="216"/>
      <c r="AA9" s="216"/>
      <c r="AB9" s="216"/>
      <c r="AC9" s="216"/>
      <c r="AD9" s="216"/>
      <c r="AE9" s="216"/>
      <c r="AF9" s="216"/>
      <c r="AG9" s="216"/>
      <c r="AH9" s="216"/>
      <c r="AI9" s="216"/>
      <c r="AJ9" s="216"/>
      <c r="AK9" s="216"/>
      <c r="AL9" s="216"/>
      <c r="AM9" s="216"/>
      <c r="AN9" s="216"/>
      <c r="AO9" s="216"/>
      <c r="AP9" s="216"/>
      <c r="AQ9" s="216"/>
    </row>
    <row r="10" spans="1:43" s="7" customFormat="1" ht="12" customHeight="1">
      <c r="A10" s="200"/>
      <c r="B10" s="9" t="s">
        <v>124</v>
      </c>
      <c r="C10" s="10"/>
      <c r="D10" s="8"/>
      <c r="E10" s="8"/>
      <c r="F10" s="8"/>
      <c r="G10" s="8"/>
      <c r="H10" s="8"/>
      <c r="I10" s="8"/>
      <c r="J10" s="8"/>
      <c r="K10" s="8"/>
      <c r="L10" s="8"/>
      <c r="M10" s="177"/>
      <c r="N10" s="177"/>
      <c r="O10" s="102"/>
      <c r="P10" s="326"/>
      <c r="Q10" s="266"/>
      <c r="R10" s="258"/>
      <c r="S10" s="254"/>
      <c r="T10" s="216"/>
      <c r="U10" s="266"/>
      <c r="V10" s="258"/>
      <c r="W10" s="216"/>
      <c r="X10" s="216"/>
      <c r="Y10" s="258"/>
      <c r="Z10" s="216"/>
      <c r="AA10" s="216"/>
      <c r="AB10" s="216"/>
      <c r="AC10" s="216"/>
      <c r="AD10" s="216"/>
      <c r="AE10" s="216"/>
      <c r="AF10" s="216"/>
      <c r="AG10" s="216"/>
      <c r="AH10" s="216"/>
      <c r="AI10" s="216"/>
      <c r="AJ10" s="216"/>
      <c r="AK10" s="216"/>
      <c r="AL10" s="216"/>
      <c r="AM10" s="216"/>
      <c r="AN10" s="216"/>
      <c r="AO10" s="216"/>
      <c r="AP10" s="216"/>
      <c r="AQ10" s="216"/>
    </row>
    <row r="11" spans="1:206" s="7" customFormat="1" ht="11.25">
      <c r="A11" s="201">
        <v>101010101000000</v>
      </c>
      <c r="B11" s="11">
        <v>1</v>
      </c>
      <c r="C11" s="12" t="s">
        <v>17</v>
      </c>
      <c r="D11" s="13"/>
      <c r="E11" s="13">
        <v>1</v>
      </c>
      <c r="F11" s="13">
        <v>1</v>
      </c>
      <c r="G11" s="14">
        <v>100</v>
      </c>
      <c r="H11" s="15">
        <v>0</v>
      </c>
      <c r="I11" s="15">
        <v>8</v>
      </c>
      <c r="J11" s="15">
        <v>8</v>
      </c>
      <c r="K11" s="14">
        <v>100</v>
      </c>
      <c r="L11" s="15">
        <v>0</v>
      </c>
      <c r="M11" s="242">
        <v>411</v>
      </c>
      <c r="N11" s="242">
        <v>391</v>
      </c>
      <c r="O11" s="164">
        <v>413</v>
      </c>
      <c r="P11" s="327">
        <v>100.48661800486617</v>
      </c>
      <c r="Q11" s="268"/>
      <c r="R11" s="267"/>
      <c r="S11" s="254"/>
      <c r="T11" s="267"/>
      <c r="U11" s="268"/>
      <c r="V11" s="267"/>
      <c r="W11" s="269"/>
      <c r="X11" s="216"/>
      <c r="Y11" s="258"/>
      <c r="Z11" s="254"/>
      <c r="AA11" s="216"/>
      <c r="AB11" s="216"/>
      <c r="AC11" s="216"/>
      <c r="AD11" s="216"/>
      <c r="AE11" s="216"/>
      <c r="AF11" s="216"/>
      <c r="AG11" s="216"/>
      <c r="AH11" s="216"/>
      <c r="AI11" s="216"/>
      <c r="AJ11" s="216"/>
      <c r="AK11" s="216"/>
      <c r="AL11" s="216"/>
      <c r="AM11" s="216"/>
      <c r="AN11" s="216"/>
      <c r="AO11" s="216"/>
      <c r="AP11" s="216"/>
      <c r="AQ11" s="216"/>
      <c r="GT11" s="164">
        <v>1</v>
      </c>
      <c r="GU11" s="164">
        <v>1</v>
      </c>
      <c r="GV11" s="164">
        <v>8</v>
      </c>
      <c r="GW11" s="164">
        <v>8</v>
      </c>
      <c r="GX11" s="164">
        <v>400</v>
      </c>
    </row>
    <row r="12" spans="1:206" s="7" customFormat="1" ht="11.25">
      <c r="A12" s="201">
        <v>101010102000000</v>
      </c>
      <c r="B12" s="11">
        <v>2</v>
      </c>
      <c r="C12" s="12" t="s">
        <v>18</v>
      </c>
      <c r="D12" s="13"/>
      <c r="E12" s="13">
        <v>43</v>
      </c>
      <c r="F12" s="13">
        <v>43</v>
      </c>
      <c r="G12" s="14">
        <v>100</v>
      </c>
      <c r="H12" s="15">
        <v>0</v>
      </c>
      <c r="I12" s="15">
        <v>203</v>
      </c>
      <c r="J12" s="15">
        <v>203</v>
      </c>
      <c r="K12" s="14">
        <v>100</v>
      </c>
      <c r="L12" s="15">
        <v>0</v>
      </c>
      <c r="M12" s="242">
        <v>8269</v>
      </c>
      <c r="N12" s="242">
        <v>9426</v>
      </c>
      <c r="O12" s="164">
        <v>9569</v>
      </c>
      <c r="P12" s="327">
        <v>115.72136896843632</v>
      </c>
      <c r="Q12" s="267"/>
      <c r="R12" s="267"/>
      <c r="S12" s="254"/>
      <c r="T12" s="216"/>
      <c r="U12" s="267"/>
      <c r="V12" s="267"/>
      <c r="W12" s="269"/>
      <c r="X12" s="216"/>
      <c r="Y12" s="258"/>
      <c r="Z12" s="254"/>
      <c r="AA12" s="216"/>
      <c r="AB12" s="216"/>
      <c r="AC12" s="216"/>
      <c r="AD12" s="216"/>
      <c r="AE12" s="216"/>
      <c r="AF12" s="216"/>
      <c r="AG12" s="216"/>
      <c r="AH12" s="216"/>
      <c r="AI12" s="216"/>
      <c r="AJ12" s="216"/>
      <c r="AK12" s="216"/>
      <c r="AL12" s="216"/>
      <c r="AM12" s="216"/>
      <c r="AN12" s="216"/>
      <c r="AO12" s="216"/>
      <c r="AP12" s="216"/>
      <c r="AQ12" s="216"/>
      <c r="GT12" s="164">
        <v>43</v>
      </c>
      <c r="GU12" s="164">
        <v>43</v>
      </c>
      <c r="GV12" s="164">
        <v>204</v>
      </c>
      <c r="GW12" s="164">
        <v>204</v>
      </c>
      <c r="GX12" s="164">
        <v>9500</v>
      </c>
    </row>
    <row r="13" spans="1:206" s="7" customFormat="1" ht="11.25">
      <c r="A13" s="201">
        <v>101010103000000</v>
      </c>
      <c r="B13" s="11">
        <v>3</v>
      </c>
      <c r="C13" s="12" t="s">
        <v>20</v>
      </c>
      <c r="D13" s="13"/>
      <c r="E13" s="13">
        <v>14</v>
      </c>
      <c r="F13" s="13">
        <v>14</v>
      </c>
      <c r="G13" s="14">
        <v>100</v>
      </c>
      <c r="H13" s="15">
        <v>0</v>
      </c>
      <c r="I13" s="15">
        <v>77</v>
      </c>
      <c r="J13" s="15">
        <v>77</v>
      </c>
      <c r="K13" s="14">
        <v>100</v>
      </c>
      <c r="L13" s="15">
        <v>0</v>
      </c>
      <c r="M13" s="242">
        <v>3568</v>
      </c>
      <c r="N13" s="242">
        <v>5801</v>
      </c>
      <c r="O13" s="164">
        <v>5921</v>
      </c>
      <c r="P13" s="327">
        <v>165.94730941704037</v>
      </c>
      <c r="Q13" s="267"/>
      <c r="R13" s="267"/>
      <c r="S13" s="254"/>
      <c r="T13" s="216"/>
      <c r="U13" s="267"/>
      <c r="V13" s="267"/>
      <c r="W13" s="269"/>
      <c r="X13" s="216"/>
      <c r="Y13" s="258"/>
      <c r="Z13" s="254"/>
      <c r="AA13" s="216"/>
      <c r="AB13" s="216"/>
      <c r="AC13" s="216"/>
      <c r="AD13" s="216"/>
      <c r="AE13" s="216"/>
      <c r="AF13" s="216"/>
      <c r="AG13" s="216"/>
      <c r="AH13" s="216"/>
      <c r="AI13" s="216"/>
      <c r="AJ13" s="216"/>
      <c r="AK13" s="216"/>
      <c r="AL13" s="216"/>
      <c r="AM13" s="216"/>
      <c r="AN13" s="216"/>
      <c r="AO13" s="216"/>
      <c r="AP13" s="216"/>
      <c r="AQ13" s="216"/>
      <c r="GT13" s="164">
        <v>15</v>
      </c>
      <c r="GU13" s="164">
        <v>15</v>
      </c>
      <c r="GV13" s="164">
        <v>82</v>
      </c>
      <c r="GW13" s="164">
        <v>82</v>
      </c>
      <c r="GX13" s="164">
        <v>5800</v>
      </c>
    </row>
    <row r="14" spans="1:206" s="7" customFormat="1" ht="11.25">
      <c r="A14" s="201">
        <v>101010104000000</v>
      </c>
      <c r="B14" s="11">
        <v>4</v>
      </c>
      <c r="C14" s="12" t="s">
        <v>21</v>
      </c>
      <c r="D14" s="13"/>
      <c r="E14" s="13">
        <v>11</v>
      </c>
      <c r="F14" s="13">
        <v>11</v>
      </c>
      <c r="G14" s="14">
        <v>100</v>
      </c>
      <c r="H14" s="15">
        <v>0</v>
      </c>
      <c r="I14" s="15">
        <v>64</v>
      </c>
      <c r="J14" s="15">
        <v>64</v>
      </c>
      <c r="K14" s="14">
        <v>100</v>
      </c>
      <c r="L14" s="15">
        <v>0</v>
      </c>
      <c r="M14" s="242">
        <v>2403</v>
      </c>
      <c r="N14" s="242">
        <v>3147</v>
      </c>
      <c r="O14" s="164">
        <v>3223</v>
      </c>
      <c r="P14" s="327">
        <v>134.12401165210156</v>
      </c>
      <c r="Q14" s="267"/>
      <c r="R14" s="267"/>
      <c r="S14" s="254"/>
      <c r="T14" s="216"/>
      <c r="U14" s="267"/>
      <c r="V14" s="267"/>
      <c r="W14" s="269"/>
      <c r="X14" s="216"/>
      <c r="Y14" s="258"/>
      <c r="Z14" s="254"/>
      <c r="AA14" s="216"/>
      <c r="AB14" s="216"/>
      <c r="AC14" s="216"/>
      <c r="AD14" s="216"/>
      <c r="AE14" s="216"/>
      <c r="AF14" s="216"/>
      <c r="AG14" s="216"/>
      <c r="AH14" s="216"/>
      <c r="AI14" s="216"/>
      <c r="AJ14" s="216"/>
      <c r="AK14" s="216"/>
      <c r="AL14" s="216"/>
      <c r="AM14" s="216"/>
      <c r="AN14" s="216"/>
      <c r="AO14" s="216"/>
      <c r="AP14" s="216"/>
      <c r="AQ14" s="216"/>
      <c r="GT14" s="164">
        <v>11</v>
      </c>
      <c r="GU14" s="164">
        <v>11</v>
      </c>
      <c r="GV14" s="164">
        <v>64</v>
      </c>
      <c r="GW14" s="164">
        <v>64</v>
      </c>
      <c r="GX14" s="164">
        <v>3200</v>
      </c>
    </row>
    <row r="15" spans="1:206" s="7" customFormat="1" ht="11.25">
      <c r="A15" s="201">
        <v>101010105000000</v>
      </c>
      <c r="B15" s="11">
        <v>5</v>
      </c>
      <c r="C15" s="12" t="s">
        <v>22</v>
      </c>
      <c r="D15" s="13"/>
      <c r="E15" s="13">
        <v>3</v>
      </c>
      <c r="F15" s="13">
        <v>3</v>
      </c>
      <c r="G15" s="14">
        <v>100</v>
      </c>
      <c r="H15" s="15">
        <v>0</v>
      </c>
      <c r="I15" s="15">
        <v>10</v>
      </c>
      <c r="J15" s="15">
        <v>10</v>
      </c>
      <c r="K15" s="14">
        <v>100</v>
      </c>
      <c r="L15" s="15">
        <v>0</v>
      </c>
      <c r="M15" s="242">
        <v>304</v>
      </c>
      <c r="N15" s="242">
        <v>239</v>
      </c>
      <c r="O15" s="164">
        <v>253</v>
      </c>
      <c r="P15" s="327">
        <v>83.22368421052632</v>
      </c>
      <c r="Q15" s="268"/>
      <c r="R15" s="267"/>
      <c r="S15" s="254"/>
      <c r="T15" s="216"/>
      <c r="U15" s="268"/>
      <c r="V15" s="267"/>
      <c r="W15" s="269"/>
      <c r="X15" s="216"/>
      <c r="Y15" s="258"/>
      <c r="Z15" s="254"/>
      <c r="AA15" s="216"/>
      <c r="AB15" s="216"/>
      <c r="AC15" s="216"/>
      <c r="AD15" s="216"/>
      <c r="AE15" s="216"/>
      <c r="AF15" s="216"/>
      <c r="AG15" s="216"/>
      <c r="AH15" s="216"/>
      <c r="AI15" s="216"/>
      <c r="AJ15" s="216"/>
      <c r="AK15" s="216"/>
      <c r="AL15" s="216"/>
      <c r="AM15" s="216"/>
      <c r="AN15" s="216"/>
      <c r="AO15" s="216"/>
      <c r="AP15" s="216"/>
      <c r="AQ15" s="216"/>
      <c r="GT15" s="164">
        <v>3</v>
      </c>
      <c r="GU15" s="164">
        <v>3</v>
      </c>
      <c r="GV15" s="164">
        <v>9</v>
      </c>
      <c r="GW15" s="164">
        <v>9</v>
      </c>
      <c r="GX15" s="164">
        <v>300</v>
      </c>
    </row>
    <row r="16" spans="1:206" s="7" customFormat="1" ht="11.25">
      <c r="A16" s="201">
        <v>101010106000000</v>
      </c>
      <c r="B16" s="11">
        <v>6</v>
      </c>
      <c r="C16" s="12" t="s">
        <v>44</v>
      </c>
      <c r="D16" s="13"/>
      <c r="E16" s="13">
        <v>4</v>
      </c>
      <c r="F16" s="13">
        <v>4</v>
      </c>
      <c r="G16" s="14">
        <v>100</v>
      </c>
      <c r="H16" s="15">
        <v>0</v>
      </c>
      <c r="I16" s="15">
        <v>11</v>
      </c>
      <c r="J16" s="15">
        <v>11</v>
      </c>
      <c r="K16" s="14">
        <v>100</v>
      </c>
      <c r="L16" s="15">
        <v>0</v>
      </c>
      <c r="M16" s="242">
        <v>574</v>
      </c>
      <c r="N16" s="242">
        <v>468</v>
      </c>
      <c r="O16" s="164">
        <v>487</v>
      </c>
      <c r="P16" s="327">
        <v>84.8432055749129</v>
      </c>
      <c r="Q16" s="268"/>
      <c r="R16" s="267"/>
      <c r="S16" s="254"/>
      <c r="T16" s="216"/>
      <c r="U16" s="268"/>
      <c r="V16" s="267"/>
      <c r="W16" s="269"/>
      <c r="X16" s="216"/>
      <c r="Y16" s="258"/>
      <c r="Z16" s="254"/>
      <c r="AA16" s="216"/>
      <c r="AB16" s="216"/>
      <c r="AC16" s="216"/>
      <c r="AD16" s="216"/>
      <c r="AE16" s="216"/>
      <c r="AF16" s="216"/>
      <c r="AG16" s="216"/>
      <c r="AH16" s="216"/>
      <c r="AI16" s="216"/>
      <c r="AJ16" s="216"/>
      <c r="AK16" s="216"/>
      <c r="AL16" s="216"/>
      <c r="AM16" s="216"/>
      <c r="AN16" s="216"/>
      <c r="AO16" s="216"/>
      <c r="AP16" s="216"/>
      <c r="AQ16" s="216"/>
      <c r="GT16" s="164">
        <v>3</v>
      </c>
      <c r="GU16" s="164">
        <v>3</v>
      </c>
      <c r="GV16" s="164">
        <v>6</v>
      </c>
      <c r="GW16" s="164">
        <v>6</v>
      </c>
      <c r="GX16" s="164">
        <v>500</v>
      </c>
    </row>
    <row r="17" spans="1:206" s="7" customFormat="1" ht="11.25">
      <c r="A17" s="201">
        <v>101010107000000</v>
      </c>
      <c r="B17" s="11">
        <v>7</v>
      </c>
      <c r="C17" s="12" t="s">
        <v>24</v>
      </c>
      <c r="D17" s="13"/>
      <c r="E17" s="13">
        <v>80</v>
      </c>
      <c r="F17" s="13">
        <v>80</v>
      </c>
      <c r="G17" s="14">
        <v>100</v>
      </c>
      <c r="H17" s="15">
        <v>0</v>
      </c>
      <c r="I17" s="15">
        <v>417</v>
      </c>
      <c r="J17" s="15">
        <v>417</v>
      </c>
      <c r="K17" s="14">
        <v>100</v>
      </c>
      <c r="L17" s="15">
        <v>0</v>
      </c>
      <c r="M17" s="242">
        <v>25285</v>
      </c>
      <c r="N17" s="242">
        <v>35432</v>
      </c>
      <c r="O17" s="164">
        <v>36145</v>
      </c>
      <c r="P17" s="327">
        <v>142.95036582954322</v>
      </c>
      <c r="Q17" s="267"/>
      <c r="R17" s="267"/>
      <c r="S17" s="254"/>
      <c r="T17" s="216"/>
      <c r="U17" s="267"/>
      <c r="V17" s="267"/>
      <c r="W17" s="269"/>
      <c r="X17" s="216"/>
      <c r="Y17" s="258"/>
      <c r="Z17" s="254"/>
      <c r="AA17" s="216"/>
      <c r="AB17" s="216"/>
      <c r="AC17" s="216"/>
      <c r="AD17" s="216"/>
      <c r="AE17" s="216"/>
      <c r="AF17" s="216"/>
      <c r="AG17" s="216"/>
      <c r="AH17" s="216"/>
      <c r="AI17" s="216"/>
      <c r="AJ17" s="216"/>
      <c r="AK17" s="216"/>
      <c r="AL17" s="216"/>
      <c r="AM17" s="216"/>
      <c r="AN17" s="216"/>
      <c r="AO17" s="216"/>
      <c r="AP17" s="216"/>
      <c r="AQ17" s="216"/>
      <c r="GT17" s="164">
        <v>80</v>
      </c>
      <c r="GU17" s="164">
        <v>80</v>
      </c>
      <c r="GV17" s="164">
        <v>417</v>
      </c>
      <c r="GW17" s="164">
        <v>417</v>
      </c>
      <c r="GX17" s="164">
        <v>35500</v>
      </c>
    </row>
    <row r="18" spans="1:206" s="7" customFormat="1" ht="11.25">
      <c r="A18" s="201">
        <v>101010108000000</v>
      </c>
      <c r="B18" s="11">
        <v>8</v>
      </c>
      <c r="C18" s="12" t="s">
        <v>26</v>
      </c>
      <c r="D18" s="13"/>
      <c r="E18" s="13">
        <v>16</v>
      </c>
      <c r="F18" s="13">
        <v>16</v>
      </c>
      <c r="G18" s="14">
        <v>100</v>
      </c>
      <c r="H18" s="15">
        <v>0</v>
      </c>
      <c r="I18" s="15">
        <v>109</v>
      </c>
      <c r="J18" s="15">
        <v>109</v>
      </c>
      <c r="K18" s="14">
        <v>100</v>
      </c>
      <c r="L18" s="15">
        <v>0</v>
      </c>
      <c r="M18" s="242">
        <v>5807</v>
      </c>
      <c r="N18" s="242">
        <v>6478</v>
      </c>
      <c r="O18" s="164">
        <v>6653</v>
      </c>
      <c r="P18" s="327">
        <v>114.56862407439297</v>
      </c>
      <c r="Q18" s="267"/>
      <c r="R18" s="267"/>
      <c r="S18" s="254"/>
      <c r="T18" s="216"/>
      <c r="U18" s="267"/>
      <c r="V18" s="267"/>
      <c r="W18" s="269"/>
      <c r="X18" s="216"/>
      <c r="Y18" s="258"/>
      <c r="Z18" s="254"/>
      <c r="AA18" s="216"/>
      <c r="AB18" s="216"/>
      <c r="AC18" s="216"/>
      <c r="AD18" s="216"/>
      <c r="AE18" s="216"/>
      <c r="AF18" s="216"/>
      <c r="AG18" s="216"/>
      <c r="AH18" s="216"/>
      <c r="AI18" s="216"/>
      <c r="AJ18" s="216"/>
      <c r="AK18" s="216"/>
      <c r="AL18" s="216"/>
      <c r="AM18" s="216"/>
      <c r="AN18" s="216"/>
      <c r="AO18" s="216"/>
      <c r="AP18" s="216"/>
      <c r="AQ18" s="216"/>
      <c r="GT18" s="164">
        <v>16</v>
      </c>
      <c r="GU18" s="164">
        <v>16</v>
      </c>
      <c r="GV18" s="164">
        <v>109</v>
      </c>
      <c r="GW18" s="164">
        <v>109</v>
      </c>
      <c r="GX18" s="164">
        <v>6500</v>
      </c>
    </row>
    <row r="19" spans="1:206" s="7" customFormat="1" ht="11.25">
      <c r="A19" s="201">
        <v>101010109000000</v>
      </c>
      <c r="B19" s="11">
        <v>9</v>
      </c>
      <c r="C19" s="12" t="s">
        <v>49</v>
      </c>
      <c r="D19" s="13"/>
      <c r="E19" s="13">
        <v>33</v>
      </c>
      <c r="F19" s="13">
        <v>33</v>
      </c>
      <c r="G19" s="14">
        <v>100</v>
      </c>
      <c r="H19" s="15">
        <v>0</v>
      </c>
      <c r="I19" s="15">
        <v>185</v>
      </c>
      <c r="J19" s="15">
        <v>185</v>
      </c>
      <c r="K19" s="14">
        <v>100</v>
      </c>
      <c r="L19" s="15">
        <v>0</v>
      </c>
      <c r="M19" s="242">
        <v>6698</v>
      </c>
      <c r="N19" s="242">
        <v>8227</v>
      </c>
      <c r="O19" s="164">
        <v>8383</v>
      </c>
      <c r="P19" s="327">
        <v>125.15676321289936</v>
      </c>
      <c r="Q19" s="267"/>
      <c r="R19" s="267"/>
      <c r="S19" s="254"/>
      <c r="T19" s="216"/>
      <c r="U19" s="267"/>
      <c r="V19" s="267"/>
      <c r="W19" s="269"/>
      <c r="X19" s="216"/>
      <c r="Y19" s="258"/>
      <c r="Z19" s="254"/>
      <c r="AA19" s="216"/>
      <c r="AB19" s="216"/>
      <c r="AC19" s="216"/>
      <c r="AD19" s="216"/>
      <c r="AE19" s="216"/>
      <c r="AF19" s="216"/>
      <c r="AG19" s="216"/>
      <c r="AH19" s="216"/>
      <c r="AI19" s="216"/>
      <c r="AJ19" s="216"/>
      <c r="AK19" s="216"/>
      <c r="AL19" s="216"/>
      <c r="AM19" s="216"/>
      <c r="AN19" s="216"/>
      <c r="AO19" s="216"/>
      <c r="AP19" s="216"/>
      <c r="AQ19" s="216"/>
      <c r="GT19" s="164">
        <v>33</v>
      </c>
      <c r="GU19" s="164">
        <v>33</v>
      </c>
      <c r="GV19" s="164">
        <v>185</v>
      </c>
      <c r="GW19" s="164">
        <v>185</v>
      </c>
      <c r="GX19" s="164">
        <v>8300</v>
      </c>
    </row>
    <row r="20" spans="1:206" s="7" customFormat="1" ht="11.25">
      <c r="A20" s="201">
        <v>101010110000000</v>
      </c>
      <c r="B20" s="11">
        <v>10</v>
      </c>
      <c r="C20" s="12" t="s">
        <v>50</v>
      </c>
      <c r="D20" s="13"/>
      <c r="E20" s="13">
        <v>23</v>
      </c>
      <c r="F20" s="13">
        <v>23</v>
      </c>
      <c r="G20" s="14">
        <v>100</v>
      </c>
      <c r="H20" s="15">
        <v>0</v>
      </c>
      <c r="I20" s="15">
        <v>152</v>
      </c>
      <c r="J20" s="15">
        <v>152</v>
      </c>
      <c r="K20" s="14">
        <v>100</v>
      </c>
      <c r="L20" s="15">
        <v>0</v>
      </c>
      <c r="M20" s="242">
        <v>5040</v>
      </c>
      <c r="N20" s="242">
        <v>6321</v>
      </c>
      <c r="O20" s="164">
        <v>6485</v>
      </c>
      <c r="P20" s="327">
        <v>128.67063492063494</v>
      </c>
      <c r="Q20" s="267"/>
      <c r="R20" s="267"/>
      <c r="S20" s="254"/>
      <c r="T20" s="216"/>
      <c r="U20" s="267"/>
      <c r="V20" s="267"/>
      <c r="W20" s="269"/>
      <c r="X20" s="216"/>
      <c r="Y20" s="258"/>
      <c r="Z20" s="254"/>
      <c r="AA20" s="216"/>
      <c r="AB20" s="216"/>
      <c r="AC20" s="216"/>
      <c r="AD20" s="216"/>
      <c r="AE20" s="216"/>
      <c r="AF20" s="216"/>
      <c r="AG20" s="216"/>
      <c r="AH20" s="216"/>
      <c r="AI20" s="216"/>
      <c r="AJ20" s="216"/>
      <c r="AK20" s="216"/>
      <c r="AL20" s="216"/>
      <c r="AM20" s="216"/>
      <c r="AN20" s="216"/>
      <c r="AO20" s="216"/>
      <c r="AP20" s="216"/>
      <c r="AQ20" s="216"/>
      <c r="GT20" s="164">
        <v>23</v>
      </c>
      <c r="GU20" s="164">
        <v>23</v>
      </c>
      <c r="GV20" s="164">
        <v>149</v>
      </c>
      <c r="GW20" s="164">
        <v>149</v>
      </c>
      <c r="GX20" s="164">
        <v>6400</v>
      </c>
    </row>
    <row r="21" spans="1:206" s="7" customFormat="1" ht="11.25">
      <c r="A21" s="201">
        <v>101010111000000</v>
      </c>
      <c r="B21" s="11">
        <v>11</v>
      </c>
      <c r="C21" s="12" t="s">
        <v>52</v>
      </c>
      <c r="D21" s="13"/>
      <c r="E21" s="13">
        <v>24</v>
      </c>
      <c r="F21" s="13">
        <v>24</v>
      </c>
      <c r="G21" s="14">
        <v>100</v>
      </c>
      <c r="H21" s="15">
        <v>0</v>
      </c>
      <c r="I21" s="15">
        <v>131</v>
      </c>
      <c r="J21" s="15">
        <v>131</v>
      </c>
      <c r="K21" s="14">
        <v>100</v>
      </c>
      <c r="L21" s="15">
        <v>0</v>
      </c>
      <c r="M21" s="242">
        <v>5749</v>
      </c>
      <c r="N21" s="242">
        <v>6875</v>
      </c>
      <c r="O21" s="164">
        <v>6985</v>
      </c>
      <c r="P21" s="327">
        <v>121.49939119846931</v>
      </c>
      <c r="Q21" s="267"/>
      <c r="R21" s="267"/>
      <c r="S21" s="254"/>
      <c r="T21" s="216"/>
      <c r="U21" s="267"/>
      <c r="V21" s="267"/>
      <c r="W21" s="269"/>
      <c r="X21" s="216"/>
      <c r="Y21" s="258"/>
      <c r="Z21" s="254"/>
      <c r="AA21" s="216"/>
      <c r="AB21" s="216"/>
      <c r="AC21" s="216"/>
      <c r="AD21" s="216"/>
      <c r="AE21" s="216"/>
      <c r="AF21" s="216"/>
      <c r="AG21" s="216"/>
      <c r="AH21" s="216"/>
      <c r="AI21" s="216"/>
      <c r="AJ21" s="216"/>
      <c r="AK21" s="216"/>
      <c r="AL21" s="216"/>
      <c r="AM21" s="216"/>
      <c r="AN21" s="216"/>
      <c r="AO21" s="216"/>
      <c r="AP21" s="216"/>
      <c r="AQ21" s="216"/>
      <c r="GT21" s="164">
        <v>24</v>
      </c>
      <c r="GU21" s="164">
        <v>24</v>
      </c>
      <c r="GV21" s="164">
        <v>131</v>
      </c>
      <c r="GW21" s="164">
        <v>131</v>
      </c>
      <c r="GX21" s="164">
        <v>6900</v>
      </c>
    </row>
    <row r="22" spans="1:206" s="7" customFormat="1" ht="11.25">
      <c r="A22" s="201">
        <v>101010112000000</v>
      </c>
      <c r="B22" s="11">
        <v>12</v>
      </c>
      <c r="C22" s="12" t="s">
        <v>34</v>
      </c>
      <c r="D22" s="13"/>
      <c r="E22" s="13">
        <v>33</v>
      </c>
      <c r="F22" s="13">
        <v>33</v>
      </c>
      <c r="G22" s="14">
        <v>100</v>
      </c>
      <c r="H22" s="15">
        <v>0</v>
      </c>
      <c r="I22" s="15">
        <v>164</v>
      </c>
      <c r="J22" s="15">
        <v>164</v>
      </c>
      <c r="K22" s="14">
        <v>100</v>
      </c>
      <c r="L22" s="15">
        <v>0</v>
      </c>
      <c r="M22" s="242">
        <v>8179</v>
      </c>
      <c r="N22" s="242">
        <v>9278</v>
      </c>
      <c r="O22" s="164">
        <v>9440</v>
      </c>
      <c r="P22" s="327">
        <v>115.41753270570973</v>
      </c>
      <c r="Q22" s="267"/>
      <c r="R22" s="267"/>
      <c r="S22" s="254"/>
      <c r="T22" s="216"/>
      <c r="U22" s="267"/>
      <c r="V22" s="267"/>
      <c r="W22" s="269"/>
      <c r="X22" s="216"/>
      <c r="Y22" s="258"/>
      <c r="Z22" s="254"/>
      <c r="AA22" s="216"/>
      <c r="AB22" s="216"/>
      <c r="AC22" s="216"/>
      <c r="AD22" s="216"/>
      <c r="AE22" s="216"/>
      <c r="AF22" s="216"/>
      <c r="AG22" s="216"/>
      <c r="AH22" s="216"/>
      <c r="AI22" s="216"/>
      <c r="AJ22" s="216"/>
      <c r="AK22" s="216"/>
      <c r="AL22" s="216"/>
      <c r="AM22" s="216"/>
      <c r="AN22" s="216"/>
      <c r="AO22" s="216"/>
      <c r="AP22" s="216"/>
      <c r="AQ22" s="216"/>
      <c r="GT22" s="164">
        <v>33</v>
      </c>
      <c r="GU22" s="164">
        <v>33</v>
      </c>
      <c r="GV22" s="164">
        <v>170</v>
      </c>
      <c r="GW22" s="164">
        <v>170</v>
      </c>
      <c r="GX22" s="164">
        <v>9400</v>
      </c>
    </row>
    <row r="23" spans="1:206" s="7" customFormat="1" ht="12" customHeight="1">
      <c r="A23" s="202"/>
      <c r="B23" s="18" t="s">
        <v>126</v>
      </c>
      <c r="C23" s="12"/>
      <c r="D23" s="13"/>
      <c r="E23" s="13"/>
      <c r="F23" s="13"/>
      <c r="G23" s="19"/>
      <c r="H23" s="15"/>
      <c r="I23" s="15"/>
      <c r="J23" s="15"/>
      <c r="K23" s="19"/>
      <c r="L23" s="15"/>
      <c r="M23" s="242"/>
      <c r="N23" s="242" t="s">
        <v>155</v>
      </c>
      <c r="O23" s="164"/>
      <c r="P23" s="327" t="s">
        <v>155</v>
      </c>
      <c r="Q23" s="267"/>
      <c r="R23" s="267"/>
      <c r="S23" s="254"/>
      <c r="T23" s="216"/>
      <c r="U23" s="267"/>
      <c r="V23" s="267"/>
      <c r="W23" s="269"/>
      <c r="X23" s="216"/>
      <c r="Y23" s="258"/>
      <c r="Z23" s="254"/>
      <c r="AA23" s="216"/>
      <c r="AB23" s="216"/>
      <c r="AC23" s="216"/>
      <c r="AD23" s="216"/>
      <c r="AE23" s="216"/>
      <c r="AF23" s="216"/>
      <c r="AG23" s="216"/>
      <c r="AH23" s="216"/>
      <c r="AI23" s="216"/>
      <c r="AJ23" s="216"/>
      <c r="AK23" s="216"/>
      <c r="AL23" s="216"/>
      <c r="AM23" s="216"/>
      <c r="AN23" s="216"/>
      <c r="AO23" s="216"/>
      <c r="AP23" s="216"/>
      <c r="AQ23" s="216"/>
      <c r="GT23" s="164"/>
      <c r="GU23" s="164"/>
      <c r="GV23" s="164"/>
      <c r="GW23" s="164"/>
      <c r="GX23" s="164"/>
    </row>
    <row r="24" spans="1:206" s="7" customFormat="1" ht="12" customHeight="1">
      <c r="A24" s="201">
        <v>101010201000000</v>
      </c>
      <c r="B24" s="11">
        <v>13</v>
      </c>
      <c r="C24" s="12" t="s">
        <v>19</v>
      </c>
      <c r="D24" s="13"/>
      <c r="E24" s="13">
        <v>31</v>
      </c>
      <c r="F24" s="13">
        <v>31</v>
      </c>
      <c r="G24" s="14">
        <v>100</v>
      </c>
      <c r="H24" s="15">
        <v>0</v>
      </c>
      <c r="I24" s="15">
        <v>118</v>
      </c>
      <c r="J24" s="15">
        <v>118</v>
      </c>
      <c r="K24" s="14">
        <v>100</v>
      </c>
      <c r="L24" s="15">
        <v>0</v>
      </c>
      <c r="M24" s="242">
        <v>7375</v>
      </c>
      <c r="N24" s="242">
        <v>7576</v>
      </c>
      <c r="O24" s="164">
        <v>7758</v>
      </c>
      <c r="P24" s="327">
        <v>105.19322033898304</v>
      </c>
      <c r="Q24" s="267"/>
      <c r="R24" s="267"/>
      <c r="S24" s="254"/>
      <c r="T24" s="216"/>
      <c r="U24" s="267"/>
      <c r="V24" s="267"/>
      <c r="W24" s="269"/>
      <c r="X24" s="216"/>
      <c r="Y24" s="258"/>
      <c r="Z24" s="254"/>
      <c r="AA24" s="216"/>
      <c r="AB24" s="216"/>
      <c r="AC24" s="216"/>
      <c r="AD24" s="216"/>
      <c r="AE24" s="216"/>
      <c r="AF24" s="216"/>
      <c r="AG24" s="216"/>
      <c r="AH24" s="216"/>
      <c r="AI24" s="216"/>
      <c r="AJ24" s="216"/>
      <c r="AK24" s="216"/>
      <c r="AL24" s="216"/>
      <c r="AM24" s="216"/>
      <c r="AN24" s="216"/>
      <c r="AO24" s="216"/>
      <c r="AP24" s="216"/>
      <c r="AQ24" s="216"/>
      <c r="GT24" s="164">
        <v>31</v>
      </c>
      <c r="GU24" s="164">
        <v>31</v>
      </c>
      <c r="GV24" s="164">
        <v>118</v>
      </c>
      <c r="GW24" s="164">
        <v>118</v>
      </c>
      <c r="GX24" s="164">
        <v>7600</v>
      </c>
    </row>
    <row r="25" spans="1:206" s="7" customFormat="1" ht="12" customHeight="1">
      <c r="A25" s="201">
        <v>101010203000000</v>
      </c>
      <c r="B25" s="11">
        <v>14</v>
      </c>
      <c r="C25" s="12" t="s">
        <v>169</v>
      </c>
      <c r="D25" s="13"/>
      <c r="E25" s="13">
        <v>43</v>
      </c>
      <c r="F25" s="13">
        <v>43</v>
      </c>
      <c r="G25" s="14">
        <v>100</v>
      </c>
      <c r="H25" s="15">
        <v>0</v>
      </c>
      <c r="I25" s="15">
        <v>160</v>
      </c>
      <c r="J25" s="15">
        <v>160</v>
      </c>
      <c r="K25" s="14">
        <v>100</v>
      </c>
      <c r="L25" s="15">
        <v>0</v>
      </c>
      <c r="M25" s="242">
        <v>12797</v>
      </c>
      <c r="N25" s="242">
        <v>15180</v>
      </c>
      <c r="O25" s="164">
        <v>15442</v>
      </c>
      <c r="P25" s="327">
        <v>120.66890677502539</v>
      </c>
      <c r="Q25" s="267"/>
      <c r="R25" s="267"/>
      <c r="S25" s="254"/>
      <c r="T25" s="216"/>
      <c r="U25" s="267"/>
      <c r="V25" s="267"/>
      <c r="W25" s="269"/>
      <c r="X25" s="216"/>
      <c r="Y25" s="258"/>
      <c r="Z25" s="254"/>
      <c r="AA25" s="216"/>
      <c r="AB25" s="216"/>
      <c r="AC25" s="216"/>
      <c r="AD25" s="216"/>
      <c r="AE25" s="216"/>
      <c r="AF25" s="216"/>
      <c r="AG25" s="216"/>
      <c r="AH25" s="216"/>
      <c r="AI25" s="216"/>
      <c r="AJ25" s="216"/>
      <c r="AK25" s="216"/>
      <c r="AL25" s="216"/>
      <c r="AM25" s="216"/>
      <c r="AN25" s="216"/>
      <c r="AO25" s="216"/>
      <c r="AP25" s="216"/>
      <c r="AQ25" s="216"/>
      <c r="GT25" s="164">
        <v>43</v>
      </c>
      <c r="GU25" s="164">
        <v>43</v>
      </c>
      <c r="GV25" s="164">
        <v>159</v>
      </c>
      <c r="GW25" s="164">
        <v>159</v>
      </c>
      <c r="GX25" s="164">
        <v>15100</v>
      </c>
    </row>
    <row r="26" spans="1:206" s="7" customFormat="1" ht="12" customHeight="1">
      <c r="A26" s="201">
        <v>101010204000000</v>
      </c>
      <c r="B26" s="11">
        <v>15</v>
      </c>
      <c r="C26" s="12" t="s">
        <v>33</v>
      </c>
      <c r="D26" s="13"/>
      <c r="E26" s="13">
        <v>23</v>
      </c>
      <c r="F26" s="13">
        <v>23</v>
      </c>
      <c r="G26" s="14">
        <v>100</v>
      </c>
      <c r="H26" s="15">
        <v>0</v>
      </c>
      <c r="I26" s="15">
        <v>81</v>
      </c>
      <c r="J26" s="15">
        <v>81</v>
      </c>
      <c r="K26" s="14">
        <v>100</v>
      </c>
      <c r="L26" s="15">
        <v>0</v>
      </c>
      <c r="M26" s="242">
        <v>2805</v>
      </c>
      <c r="N26" s="242">
        <v>2764</v>
      </c>
      <c r="O26" s="164">
        <v>2807</v>
      </c>
      <c r="P26" s="327">
        <v>100.07130124777184</v>
      </c>
      <c r="Q26" s="267"/>
      <c r="R26" s="267"/>
      <c r="S26" s="254"/>
      <c r="T26" s="216"/>
      <c r="U26" s="267"/>
      <c r="V26" s="267"/>
      <c r="W26" s="269"/>
      <c r="X26" s="216"/>
      <c r="Y26" s="258"/>
      <c r="Z26" s="254"/>
      <c r="AA26" s="216"/>
      <c r="AB26" s="216"/>
      <c r="AC26" s="216"/>
      <c r="AD26" s="216"/>
      <c r="AE26" s="216"/>
      <c r="AF26" s="216"/>
      <c r="AG26" s="216"/>
      <c r="AH26" s="216"/>
      <c r="AI26" s="216"/>
      <c r="AJ26" s="216"/>
      <c r="AK26" s="216"/>
      <c r="AL26" s="216"/>
      <c r="AM26" s="216"/>
      <c r="AN26" s="216"/>
      <c r="AO26" s="216"/>
      <c r="AP26" s="216"/>
      <c r="AQ26" s="216"/>
      <c r="GT26" s="164">
        <v>23</v>
      </c>
      <c r="GU26" s="164">
        <v>23</v>
      </c>
      <c r="GV26" s="164">
        <v>81</v>
      </c>
      <c r="GW26" s="164">
        <v>81</v>
      </c>
      <c r="GX26" s="164">
        <v>2800</v>
      </c>
    </row>
    <row r="27" spans="1:206" s="7" customFormat="1" ht="12" customHeight="1">
      <c r="A27" s="201">
        <v>101010205000000</v>
      </c>
      <c r="B27" s="11">
        <v>16</v>
      </c>
      <c r="C27" s="12" t="s">
        <v>23</v>
      </c>
      <c r="D27" s="13"/>
      <c r="E27" s="13">
        <v>31</v>
      </c>
      <c r="F27" s="13">
        <v>31</v>
      </c>
      <c r="G27" s="14">
        <v>100</v>
      </c>
      <c r="H27" s="15">
        <v>0</v>
      </c>
      <c r="I27" s="15">
        <v>256</v>
      </c>
      <c r="J27" s="15">
        <v>256</v>
      </c>
      <c r="K27" s="14">
        <v>100</v>
      </c>
      <c r="L27" s="15">
        <v>0</v>
      </c>
      <c r="M27" s="242">
        <v>8757</v>
      </c>
      <c r="N27" s="242">
        <v>10268</v>
      </c>
      <c r="O27" s="164">
        <v>10462</v>
      </c>
      <c r="P27" s="327">
        <v>119.47013817517416</v>
      </c>
      <c r="Q27" s="267"/>
      <c r="R27" s="267"/>
      <c r="S27" s="254"/>
      <c r="T27" s="216"/>
      <c r="U27" s="267"/>
      <c r="V27" s="267"/>
      <c r="W27" s="269"/>
      <c r="X27" s="216"/>
      <c r="Y27" s="258"/>
      <c r="Z27" s="254"/>
      <c r="AA27" s="216"/>
      <c r="AB27" s="216"/>
      <c r="AC27" s="216"/>
      <c r="AD27" s="216"/>
      <c r="AE27" s="216"/>
      <c r="AF27" s="216"/>
      <c r="AG27" s="216"/>
      <c r="AH27" s="216"/>
      <c r="AI27" s="216"/>
      <c r="AJ27" s="216"/>
      <c r="AK27" s="216"/>
      <c r="AL27" s="216"/>
      <c r="AM27" s="216"/>
      <c r="AN27" s="216"/>
      <c r="AO27" s="216"/>
      <c r="AP27" s="216"/>
      <c r="AQ27" s="216"/>
      <c r="GT27" s="164">
        <v>31</v>
      </c>
      <c r="GU27" s="164">
        <v>31</v>
      </c>
      <c r="GV27" s="164">
        <v>256</v>
      </c>
      <c r="GW27" s="164">
        <v>256</v>
      </c>
      <c r="GX27" s="164">
        <v>10300</v>
      </c>
    </row>
    <row r="28" spans="1:206" s="7" customFormat="1" ht="12" customHeight="1">
      <c r="A28" s="201">
        <v>101010202000000</v>
      </c>
      <c r="B28" s="11">
        <v>17</v>
      </c>
      <c r="C28" s="12" t="s">
        <v>128</v>
      </c>
      <c r="D28" s="13"/>
      <c r="E28" s="13">
        <v>20</v>
      </c>
      <c r="F28" s="13">
        <v>20</v>
      </c>
      <c r="G28" s="14">
        <v>100</v>
      </c>
      <c r="H28" s="15">
        <v>0</v>
      </c>
      <c r="I28" s="15">
        <v>122</v>
      </c>
      <c r="J28" s="15">
        <v>122</v>
      </c>
      <c r="K28" s="14">
        <v>100</v>
      </c>
      <c r="L28" s="15">
        <v>0</v>
      </c>
      <c r="M28" s="242">
        <v>4532</v>
      </c>
      <c r="N28" s="242">
        <v>4746</v>
      </c>
      <c r="O28" s="164">
        <v>4858</v>
      </c>
      <c r="P28" s="327">
        <v>107.19329214474847</v>
      </c>
      <c r="Q28" s="267"/>
      <c r="R28" s="267"/>
      <c r="S28" s="254"/>
      <c r="T28" s="216"/>
      <c r="U28" s="267"/>
      <c r="V28" s="267"/>
      <c r="W28" s="269"/>
      <c r="X28" s="216"/>
      <c r="Y28" s="258"/>
      <c r="Z28" s="254"/>
      <c r="AA28" s="216"/>
      <c r="AB28" s="216"/>
      <c r="AC28" s="216"/>
      <c r="AD28" s="216"/>
      <c r="AE28" s="216"/>
      <c r="AF28" s="216"/>
      <c r="AG28" s="216"/>
      <c r="AH28" s="216"/>
      <c r="AI28" s="216"/>
      <c r="AJ28" s="216"/>
      <c r="AK28" s="216"/>
      <c r="AL28" s="216"/>
      <c r="AM28" s="216"/>
      <c r="AN28" s="216"/>
      <c r="AO28" s="216"/>
      <c r="AP28" s="216"/>
      <c r="AQ28" s="216"/>
      <c r="GT28" s="164">
        <v>20</v>
      </c>
      <c r="GU28" s="164">
        <v>20</v>
      </c>
      <c r="GV28" s="164">
        <v>122</v>
      </c>
      <c r="GW28" s="164">
        <v>122</v>
      </c>
      <c r="GX28" s="164">
        <v>4800</v>
      </c>
    </row>
    <row r="29" spans="1:206" s="7" customFormat="1" ht="12" customHeight="1">
      <c r="A29" s="201">
        <v>101010206000000</v>
      </c>
      <c r="B29" s="11">
        <v>18</v>
      </c>
      <c r="C29" s="12" t="s">
        <v>7</v>
      </c>
      <c r="D29" s="13"/>
      <c r="E29" s="13">
        <v>13</v>
      </c>
      <c r="F29" s="13">
        <v>13</v>
      </c>
      <c r="G29" s="14">
        <v>100</v>
      </c>
      <c r="H29" s="15">
        <v>0</v>
      </c>
      <c r="I29" s="15">
        <v>82</v>
      </c>
      <c r="J29" s="15">
        <v>82</v>
      </c>
      <c r="K29" s="14">
        <v>100</v>
      </c>
      <c r="L29" s="15">
        <v>0</v>
      </c>
      <c r="M29" s="242">
        <v>4563</v>
      </c>
      <c r="N29" s="242">
        <v>4267</v>
      </c>
      <c r="O29" s="164">
        <v>4350</v>
      </c>
      <c r="P29" s="327">
        <v>95.3320184089415</v>
      </c>
      <c r="Q29" s="268"/>
      <c r="R29" s="267"/>
      <c r="S29" s="254"/>
      <c r="T29" s="216"/>
      <c r="U29" s="268"/>
      <c r="V29" s="267"/>
      <c r="W29" s="269"/>
      <c r="X29" s="216"/>
      <c r="Y29" s="258"/>
      <c r="Z29" s="254"/>
      <c r="AA29" s="216"/>
      <c r="AB29" s="216"/>
      <c r="AC29" s="216"/>
      <c r="AD29" s="216"/>
      <c r="AE29" s="216"/>
      <c r="AF29" s="216"/>
      <c r="AG29" s="216"/>
      <c r="AH29" s="216"/>
      <c r="AI29" s="216"/>
      <c r="AJ29" s="216"/>
      <c r="AK29" s="216"/>
      <c r="AL29" s="216"/>
      <c r="AM29" s="216"/>
      <c r="AN29" s="216"/>
      <c r="AO29" s="216"/>
      <c r="AP29" s="216"/>
      <c r="AQ29" s="216"/>
      <c r="GT29" s="164">
        <v>13</v>
      </c>
      <c r="GU29" s="164">
        <v>13</v>
      </c>
      <c r="GV29" s="164">
        <v>83</v>
      </c>
      <c r="GW29" s="164">
        <v>83</v>
      </c>
      <c r="GX29" s="164">
        <v>4300</v>
      </c>
    </row>
    <row r="30" spans="1:206" s="7" customFormat="1" ht="12" customHeight="1">
      <c r="A30" s="201">
        <v>101010207000000</v>
      </c>
      <c r="B30" s="11">
        <v>19</v>
      </c>
      <c r="C30" s="12" t="s">
        <v>47</v>
      </c>
      <c r="D30" s="13"/>
      <c r="E30" s="13">
        <v>11</v>
      </c>
      <c r="F30" s="13">
        <v>11</v>
      </c>
      <c r="G30" s="14">
        <v>100</v>
      </c>
      <c r="H30" s="15">
        <v>0</v>
      </c>
      <c r="I30" s="15">
        <v>50</v>
      </c>
      <c r="J30" s="15">
        <v>50</v>
      </c>
      <c r="K30" s="14">
        <v>100</v>
      </c>
      <c r="L30" s="15">
        <v>0</v>
      </c>
      <c r="M30" s="242">
        <v>2453</v>
      </c>
      <c r="N30" s="242">
        <v>1801</v>
      </c>
      <c r="O30" s="164">
        <v>1875</v>
      </c>
      <c r="P30" s="327">
        <v>76.4370158988993</v>
      </c>
      <c r="Q30" s="268"/>
      <c r="R30" s="267"/>
      <c r="S30" s="254"/>
      <c r="T30" s="216"/>
      <c r="U30" s="268"/>
      <c r="V30" s="267"/>
      <c r="W30" s="269"/>
      <c r="X30" s="216"/>
      <c r="Y30" s="258"/>
      <c r="Z30" s="254"/>
      <c r="AA30" s="216"/>
      <c r="AB30" s="216"/>
      <c r="AC30" s="216"/>
      <c r="AD30" s="216"/>
      <c r="AE30" s="216"/>
      <c r="AF30" s="216"/>
      <c r="AG30" s="216"/>
      <c r="AH30" s="216"/>
      <c r="AI30" s="216"/>
      <c r="AJ30" s="216"/>
      <c r="AK30" s="216"/>
      <c r="AL30" s="216"/>
      <c r="AM30" s="216"/>
      <c r="AN30" s="216"/>
      <c r="AO30" s="216"/>
      <c r="AP30" s="216"/>
      <c r="AQ30" s="216"/>
      <c r="GT30" s="164">
        <v>11</v>
      </c>
      <c r="GU30" s="164">
        <v>11</v>
      </c>
      <c r="GV30" s="164">
        <v>50</v>
      </c>
      <c r="GW30" s="164">
        <v>50</v>
      </c>
      <c r="GX30" s="164">
        <v>1900</v>
      </c>
    </row>
    <row r="31" spans="1:206" s="7" customFormat="1" ht="12" customHeight="1">
      <c r="A31" s="201">
        <v>101010208000000</v>
      </c>
      <c r="B31" s="11">
        <v>20</v>
      </c>
      <c r="C31" s="12" t="s">
        <v>48</v>
      </c>
      <c r="D31" s="13"/>
      <c r="E31" s="13">
        <v>31</v>
      </c>
      <c r="F31" s="13">
        <v>31</v>
      </c>
      <c r="G31" s="14">
        <v>100</v>
      </c>
      <c r="H31" s="15">
        <v>0</v>
      </c>
      <c r="I31" s="15">
        <v>110</v>
      </c>
      <c r="J31" s="15">
        <v>110</v>
      </c>
      <c r="K31" s="14">
        <v>100</v>
      </c>
      <c r="L31" s="15">
        <v>0</v>
      </c>
      <c r="M31" s="242">
        <v>5822</v>
      </c>
      <c r="N31" s="242">
        <v>5349</v>
      </c>
      <c r="O31" s="164">
        <v>5475</v>
      </c>
      <c r="P31" s="327">
        <v>94.03984884919272</v>
      </c>
      <c r="Q31" s="268"/>
      <c r="R31" s="267"/>
      <c r="S31" s="254"/>
      <c r="T31" s="216"/>
      <c r="U31" s="268"/>
      <c r="V31" s="267"/>
      <c r="W31" s="269"/>
      <c r="X31" s="216"/>
      <c r="Y31" s="258"/>
      <c r="Z31" s="254"/>
      <c r="AA31" s="216"/>
      <c r="AB31" s="216"/>
      <c r="AC31" s="216"/>
      <c r="AD31" s="216"/>
      <c r="AE31" s="216"/>
      <c r="AF31" s="216"/>
      <c r="AG31" s="216"/>
      <c r="AH31" s="216"/>
      <c r="AI31" s="216"/>
      <c r="AJ31" s="216"/>
      <c r="AK31" s="216"/>
      <c r="AL31" s="216"/>
      <c r="AM31" s="216"/>
      <c r="AN31" s="216"/>
      <c r="AO31" s="216"/>
      <c r="AP31" s="216"/>
      <c r="AQ31" s="216"/>
      <c r="GT31" s="164">
        <v>31</v>
      </c>
      <c r="GU31" s="164">
        <v>31</v>
      </c>
      <c r="GV31" s="164">
        <v>110</v>
      </c>
      <c r="GW31" s="164">
        <v>110</v>
      </c>
      <c r="GX31" s="164">
        <v>5400</v>
      </c>
    </row>
    <row r="32" spans="1:206" s="7" customFormat="1" ht="12" customHeight="1">
      <c r="A32" s="201">
        <v>101010209000000</v>
      </c>
      <c r="B32" s="11">
        <v>21</v>
      </c>
      <c r="C32" s="12" t="s">
        <v>51</v>
      </c>
      <c r="D32" s="13"/>
      <c r="E32" s="13">
        <v>25</v>
      </c>
      <c r="F32" s="13">
        <v>25</v>
      </c>
      <c r="G32" s="14">
        <v>100</v>
      </c>
      <c r="H32" s="15">
        <v>0</v>
      </c>
      <c r="I32" s="15">
        <v>89</v>
      </c>
      <c r="J32" s="15">
        <v>89</v>
      </c>
      <c r="K32" s="14">
        <v>100</v>
      </c>
      <c r="L32" s="15">
        <v>0</v>
      </c>
      <c r="M32" s="242">
        <v>3932</v>
      </c>
      <c r="N32" s="242">
        <v>4111</v>
      </c>
      <c r="O32" s="164">
        <v>4187</v>
      </c>
      <c r="P32" s="327">
        <v>106.4852492370295</v>
      </c>
      <c r="Q32" s="267"/>
      <c r="R32" s="267"/>
      <c r="S32" s="254"/>
      <c r="T32" s="216"/>
      <c r="U32" s="267"/>
      <c r="V32" s="267"/>
      <c r="W32" s="269"/>
      <c r="X32" s="216"/>
      <c r="Y32" s="258"/>
      <c r="Z32" s="254"/>
      <c r="AA32" s="216"/>
      <c r="AB32" s="216"/>
      <c r="AC32" s="216"/>
      <c r="AD32" s="216"/>
      <c r="AE32" s="216"/>
      <c r="AF32" s="216"/>
      <c r="AG32" s="216"/>
      <c r="AH32" s="216"/>
      <c r="AI32" s="216"/>
      <c r="AJ32" s="216"/>
      <c r="AK32" s="216"/>
      <c r="AL32" s="216"/>
      <c r="AM32" s="216"/>
      <c r="AN32" s="216"/>
      <c r="AO32" s="216"/>
      <c r="AP32" s="216"/>
      <c r="AQ32" s="216"/>
      <c r="GT32" s="164">
        <v>25</v>
      </c>
      <c r="GU32" s="164">
        <v>25</v>
      </c>
      <c r="GV32" s="164">
        <v>89</v>
      </c>
      <c r="GW32" s="164">
        <v>89</v>
      </c>
      <c r="GX32" s="164">
        <v>4200</v>
      </c>
    </row>
    <row r="33" spans="1:206" s="7" customFormat="1" ht="12" customHeight="1">
      <c r="A33" s="201">
        <v>101010210000000</v>
      </c>
      <c r="B33" s="11">
        <v>22</v>
      </c>
      <c r="C33" s="12" t="s">
        <v>100</v>
      </c>
      <c r="D33" s="13"/>
      <c r="E33" s="13">
        <v>24</v>
      </c>
      <c r="F33" s="13">
        <v>24</v>
      </c>
      <c r="G33" s="14">
        <v>100</v>
      </c>
      <c r="H33" s="15">
        <v>0</v>
      </c>
      <c r="I33" s="15">
        <v>160</v>
      </c>
      <c r="J33" s="15">
        <v>160</v>
      </c>
      <c r="K33" s="14">
        <v>100</v>
      </c>
      <c r="L33" s="15">
        <v>0</v>
      </c>
      <c r="M33" s="242">
        <v>8516</v>
      </c>
      <c r="N33" s="242">
        <v>10334</v>
      </c>
      <c r="O33" s="164">
        <v>10533</v>
      </c>
      <c r="P33" s="327">
        <v>123.68482855800846</v>
      </c>
      <c r="Q33" s="267"/>
      <c r="R33" s="267"/>
      <c r="S33" s="254"/>
      <c r="T33" s="216"/>
      <c r="U33" s="267"/>
      <c r="V33" s="267"/>
      <c r="W33" s="269"/>
      <c r="X33" s="216"/>
      <c r="Y33" s="258"/>
      <c r="Z33" s="254"/>
      <c r="AA33" s="216"/>
      <c r="AB33" s="216"/>
      <c r="AC33" s="216"/>
      <c r="AD33" s="216"/>
      <c r="AE33" s="216"/>
      <c r="AF33" s="216"/>
      <c r="AG33" s="216"/>
      <c r="AH33" s="216"/>
      <c r="AI33" s="216"/>
      <c r="AJ33" s="216"/>
      <c r="AK33" s="216"/>
      <c r="AL33" s="216"/>
      <c r="AM33" s="216"/>
      <c r="AN33" s="216"/>
      <c r="AO33" s="216"/>
      <c r="AP33" s="216"/>
      <c r="AQ33" s="216"/>
      <c r="GT33" s="164">
        <v>24</v>
      </c>
      <c r="GU33" s="164">
        <v>24</v>
      </c>
      <c r="GV33" s="164">
        <v>159</v>
      </c>
      <c r="GW33" s="164">
        <v>159</v>
      </c>
      <c r="GX33" s="164">
        <v>10400</v>
      </c>
    </row>
    <row r="34" spans="1:206" s="7" customFormat="1" ht="12" customHeight="1">
      <c r="A34" s="201">
        <v>101010211000000</v>
      </c>
      <c r="B34" s="20">
        <v>23</v>
      </c>
      <c r="C34" s="21" t="s">
        <v>53</v>
      </c>
      <c r="D34" s="22"/>
      <c r="E34" s="22">
        <v>22</v>
      </c>
      <c r="F34" s="22">
        <v>22</v>
      </c>
      <c r="G34" s="23">
        <v>100</v>
      </c>
      <c r="H34" s="24">
        <v>0</v>
      </c>
      <c r="I34" s="15">
        <v>154</v>
      </c>
      <c r="J34" s="15">
        <v>154</v>
      </c>
      <c r="K34" s="23">
        <v>100</v>
      </c>
      <c r="L34" s="24">
        <v>0</v>
      </c>
      <c r="M34" s="242">
        <v>5497</v>
      </c>
      <c r="N34" s="242">
        <v>6071</v>
      </c>
      <c r="O34" s="164">
        <v>6259</v>
      </c>
      <c r="P34" s="327">
        <v>113.86210660360196</v>
      </c>
      <c r="Q34" s="267"/>
      <c r="R34" s="267"/>
      <c r="S34" s="254"/>
      <c r="T34" s="216"/>
      <c r="U34" s="267"/>
      <c r="V34" s="267"/>
      <c r="W34" s="269"/>
      <c r="X34" s="216"/>
      <c r="Y34" s="258"/>
      <c r="Z34" s="254"/>
      <c r="AA34" s="216"/>
      <c r="AB34" s="216"/>
      <c r="AC34" s="216"/>
      <c r="AD34" s="216"/>
      <c r="AE34" s="216"/>
      <c r="AF34" s="216"/>
      <c r="AG34" s="216"/>
      <c r="AH34" s="216"/>
      <c r="AI34" s="216"/>
      <c r="AJ34" s="216"/>
      <c r="AK34" s="216"/>
      <c r="AL34" s="216"/>
      <c r="AM34" s="216"/>
      <c r="AN34" s="216"/>
      <c r="AO34" s="216"/>
      <c r="AP34" s="216"/>
      <c r="AQ34" s="216"/>
      <c r="GT34" s="164">
        <v>22</v>
      </c>
      <c r="GU34" s="164">
        <v>22</v>
      </c>
      <c r="GV34" s="164">
        <v>154</v>
      </c>
      <c r="GW34" s="164">
        <v>154</v>
      </c>
      <c r="GX34" s="164">
        <v>6100</v>
      </c>
    </row>
    <row r="35" spans="1:206" s="7" customFormat="1" ht="12" customHeight="1">
      <c r="A35" s="22"/>
      <c r="B35" s="484" t="s">
        <v>125</v>
      </c>
      <c r="C35" s="485"/>
      <c r="D35" s="486"/>
      <c r="E35" s="25">
        <v>559</v>
      </c>
      <c r="F35" s="25">
        <v>559</v>
      </c>
      <c r="G35" s="26">
        <v>100</v>
      </c>
      <c r="H35" s="27">
        <v>0</v>
      </c>
      <c r="I35" s="28">
        <v>2913</v>
      </c>
      <c r="J35" s="28">
        <v>2913</v>
      </c>
      <c r="K35" s="26">
        <v>100</v>
      </c>
      <c r="L35" s="27">
        <v>0</v>
      </c>
      <c r="M35" s="182">
        <v>139336</v>
      </c>
      <c r="N35" s="182">
        <v>164550</v>
      </c>
      <c r="O35" s="30">
        <v>167963</v>
      </c>
      <c r="P35" s="328">
        <v>120.54530056841017</v>
      </c>
      <c r="Q35" s="271"/>
      <c r="R35" s="270"/>
      <c r="S35" s="272"/>
      <c r="T35" s="216"/>
      <c r="U35" s="271"/>
      <c r="V35" s="270"/>
      <c r="W35" s="273"/>
      <c r="X35" s="216"/>
      <c r="Y35" s="258"/>
      <c r="Z35" s="254"/>
      <c r="AA35" s="216"/>
      <c r="AB35" s="216"/>
      <c r="AC35" s="216"/>
      <c r="AD35" s="216"/>
      <c r="AE35" s="216"/>
      <c r="AF35" s="216"/>
      <c r="AG35" s="216"/>
      <c r="AH35" s="216"/>
      <c r="AI35" s="216"/>
      <c r="AJ35" s="216"/>
      <c r="AK35" s="216"/>
      <c r="AL35" s="216"/>
      <c r="AM35" s="216"/>
      <c r="AN35" s="216"/>
      <c r="AO35" s="216"/>
      <c r="AP35" s="216"/>
      <c r="AQ35" s="216"/>
      <c r="GT35" s="54">
        <v>559</v>
      </c>
      <c r="GU35" s="54">
        <v>559</v>
      </c>
      <c r="GV35" s="54">
        <v>2915</v>
      </c>
      <c r="GW35" s="54">
        <v>2915</v>
      </c>
      <c r="GX35" s="54">
        <v>172548</v>
      </c>
    </row>
    <row r="36" spans="13:206" ht="12.75">
      <c r="M36" s="213"/>
      <c r="N36" s="213"/>
      <c r="Q36" s="275"/>
      <c r="U36" s="275"/>
      <c r="Y36" s="258"/>
      <c r="Z36" s="254"/>
      <c r="GT36" s="173">
        <v>559</v>
      </c>
      <c r="GU36" s="173">
        <v>559</v>
      </c>
      <c r="GV36" s="173">
        <v>2915</v>
      </c>
      <c r="GW36" s="173">
        <v>2915</v>
      </c>
      <c r="GX36" s="173">
        <v>172548</v>
      </c>
    </row>
    <row r="37" spans="1:43" s="31" customFormat="1" ht="15" customHeight="1">
      <c r="A37" s="487" t="s">
        <v>1</v>
      </c>
      <c r="B37" s="487"/>
      <c r="C37" s="487"/>
      <c r="D37" s="487"/>
      <c r="E37" s="487"/>
      <c r="F37" s="487"/>
      <c r="G37" s="487"/>
      <c r="H37" s="487"/>
      <c r="I37" s="487"/>
      <c r="J37" s="487"/>
      <c r="K37" s="487"/>
      <c r="L37" s="487"/>
      <c r="M37" s="487"/>
      <c r="N37" s="487"/>
      <c r="O37" s="487"/>
      <c r="P37" s="487"/>
      <c r="Q37" s="220"/>
      <c r="R37" s="220"/>
      <c r="S37" s="253"/>
      <c r="T37" s="279"/>
      <c r="U37" s="219"/>
      <c r="V37" s="219"/>
      <c r="W37" s="219"/>
      <c r="X37" s="219"/>
      <c r="Y37" s="258"/>
      <c r="Z37" s="254"/>
      <c r="AA37" s="219"/>
      <c r="AB37" s="219"/>
      <c r="AC37" s="219"/>
      <c r="AD37" s="219"/>
      <c r="AE37" s="219"/>
      <c r="AF37" s="219"/>
      <c r="AG37" s="219"/>
      <c r="AH37" s="219"/>
      <c r="AI37" s="219"/>
      <c r="AJ37" s="219"/>
      <c r="AK37" s="219"/>
      <c r="AL37" s="219"/>
      <c r="AM37" s="219"/>
      <c r="AN37" s="219"/>
      <c r="AO37" s="219"/>
      <c r="AP37" s="219"/>
      <c r="AQ37" s="219"/>
    </row>
    <row r="38" spans="1:43" s="33" customFormat="1" ht="12" customHeight="1">
      <c r="A38" s="488" t="s">
        <v>129</v>
      </c>
      <c r="B38" s="488"/>
      <c r="C38" s="488"/>
      <c r="D38" s="488"/>
      <c r="E38" s="488"/>
      <c r="F38" s="488"/>
      <c r="G38" s="488"/>
      <c r="H38" s="488"/>
      <c r="I38" s="488"/>
      <c r="J38" s="488"/>
      <c r="K38" s="488"/>
      <c r="L38" s="488"/>
      <c r="M38" s="488"/>
      <c r="N38" s="488"/>
      <c r="O38" s="488"/>
      <c r="P38" s="488"/>
      <c r="Q38" s="218"/>
      <c r="R38" s="218"/>
      <c r="S38" s="254"/>
      <c r="T38" s="221"/>
      <c r="U38" s="221"/>
      <c r="V38" s="221"/>
      <c r="W38" s="221"/>
      <c r="X38" s="221"/>
      <c r="Y38" s="258"/>
      <c r="Z38" s="254"/>
      <c r="AA38" s="221"/>
      <c r="AB38" s="221"/>
      <c r="AC38" s="221"/>
      <c r="AD38" s="221"/>
      <c r="AE38" s="221"/>
      <c r="AF38" s="221"/>
      <c r="AG38" s="221"/>
      <c r="AH38" s="221"/>
      <c r="AI38" s="221"/>
      <c r="AJ38" s="221"/>
      <c r="AK38" s="221"/>
      <c r="AL38" s="221"/>
      <c r="AM38" s="221"/>
      <c r="AN38" s="221"/>
      <c r="AO38" s="221"/>
      <c r="AP38" s="221"/>
      <c r="AQ38" s="221"/>
    </row>
    <row r="39" spans="1:43" s="33" customFormat="1" ht="12" customHeight="1">
      <c r="A39" s="32"/>
      <c r="B39" s="32"/>
      <c r="C39" s="32"/>
      <c r="D39" s="32"/>
      <c r="E39" s="32"/>
      <c r="F39" s="32"/>
      <c r="G39" s="32"/>
      <c r="H39" s="32"/>
      <c r="I39" s="32"/>
      <c r="J39" s="32"/>
      <c r="K39" s="32"/>
      <c r="L39" s="32"/>
      <c r="M39" s="179"/>
      <c r="N39" s="179"/>
      <c r="O39" s="149"/>
      <c r="P39" s="329"/>
      <c r="Q39" s="280"/>
      <c r="R39" s="259"/>
      <c r="S39" s="261"/>
      <c r="T39" s="221"/>
      <c r="U39" s="280"/>
      <c r="V39" s="259"/>
      <c r="W39" s="281"/>
      <c r="X39" s="221"/>
      <c r="Y39" s="258"/>
      <c r="Z39" s="254"/>
      <c r="AA39" s="221"/>
      <c r="AB39" s="221"/>
      <c r="AC39" s="221"/>
      <c r="AD39" s="221"/>
      <c r="AE39" s="221"/>
      <c r="AF39" s="221"/>
      <c r="AG39" s="221"/>
      <c r="AH39" s="221"/>
      <c r="AI39" s="221"/>
      <c r="AJ39" s="221"/>
      <c r="AK39" s="221"/>
      <c r="AL39" s="221"/>
      <c r="AM39" s="221"/>
      <c r="AN39" s="221"/>
      <c r="AO39" s="221"/>
      <c r="AP39" s="221"/>
      <c r="AQ39" s="221"/>
    </row>
    <row r="40" spans="1:43" s="33" customFormat="1" ht="12" customHeight="1">
      <c r="A40" s="489" t="s">
        <v>207</v>
      </c>
      <c r="B40" s="489"/>
      <c r="C40" s="489"/>
      <c r="D40" s="489"/>
      <c r="E40" s="489"/>
      <c r="F40" s="489"/>
      <c r="G40" s="489"/>
      <c r="H40" s="489"/>
      <c r="I40" s="489"/>
      <c r="J40" s="489"/>
      <c r="K40" s="489"/>
      <c r="L40" s="489"/>
      <c r="M40" s="489"/>
      <c r="N40" s="489"/>
      <c r="O40" s="489"/>
      <c r="P40" s="489"/>
      <c r="Q40" s="218"/>
      <c r="R40" s="218"/>
      <c r="S40" s="254"/>
      <c r="T40" s="221"/>
      <c r="U40" s="221"/>
      <c r="V40" s="221"/>
      <c r="W40" s="221"/>
      <c r="X40" s="221"/>
      <c r="Y40" s="258"/>
      <c r="Z40" s="254"/>
      <c r="AA40" s="221"/>
      <c r="AB40" s="221"/>
      <c r="AC40" s="221"/>
      <c r="AD40" s="221"/>
      <c r="AE40" s="221"/>
      <c r="AF40" s="221"/>
      <c r="AG40" s="221"/>
      <c r="AH40" s="221"/>
      <c r="AI40" s="221"/>
      <c r="AJ40" s="221"/>
      <c r="AK40" s="221"/>
      <c r="AL40" s="221"/>
      <c r="AM40" s="221"/>
      <c r="AN40" s="221"/>
      <c r="AO40" s="221"/>
      <c r="AP40" s="221"/>
      <c r="AQ40" s="221"/>
    </row>
    <row r="41" spans="1:43" s="33" customFormat="1" ht="12" customHeight="1">
      <c r="A41" s="488"/>
      <c r="B41" s="488"/>
      <c r="C41" s="488"/>
      <c r="D41" s="488"/>
      <c r="E41" s="488"/>
      <c r="F41" s="488"/>
      <c r="G41" s="488"/>
      <c r="H41" s="488"/>
      <c r="I41" s="488"/>
      <c r="J41" s="488"/>
      <c r="K41" s="488"/>
      <c r="L41" s="488"/>
      <c r="M41" s="488"/>
      <c r="N41" s="488"/>
      <c r="O41" s="488"/>
      <c r="P41" s="488"/>
      <c r="Q41" s="218"/>
      <c r="R41" s="218"/>
      <c r="S41" s="254"/>
      <c r="T41" s="221"/>
      <c r="U41" s="221"/>
      <c r="V41" s="221"/>
      <c r="W41" s="221"/>
      <c r="X41" s="221"/>
      <c r="Y41" s="258"/>
      <c r="Z41" s="254"/>
      <c r="AA41" s="221"/>
      <c r="AB41" s="221"/>
      <c r="AC41" s="221"/>
      <c r="AD41" s="221"/>
      <c r="AE41" s="221"/>
      <c r="AF41" s="221"/>
      <c r="AG41" s="221"/>
      <c r="AH41" s="221"/>
      <c r="AI41" s="221"/>
      <c r="AJ41" s="221"/>
      <c r="AK41" s="221"/>
      <c r="AL41" s="221"/>
      <c r="AM41" s="221"/>
      <c r="AN41" s="221"/>
      <c r="AO41" s="221"/>
      <c r="AP41" s="221"/>
      <c r="AQ41" s="221"/>
    </row>
    <row r="42" spans="1:43" s="33" customFormat="1" ht="12" customHeight="1">
      <c r="A42" s="33" t="s">
        <v>155</v>
      </c>
      <c r="B42" s="33" t="s">
        <v>155</v>
      </c>
      <c r="M42" s="180"/>
      <c r="N42" s="180"/>
      <c r="O42" s="150"/>
      <c r="P42" s="330"/>
      <c r="Q42" s="282"/>
      <c r="R42" s="258"/>
      <c r="S42" s="254"/>
      <c r="T42" s="221"/>
      <c r="U42" s="282"/>
      <c r="V42" s="258"/>
      <c r="W42" s="221"/>
      <c r="X42" s="221"/>
      <c r="Y42" s="258"/>
      <c r="Z42" s="254"/>
      <c r="AA42" s="221"/>
      <c r="AB42" s="221"/>
      <c r="AC42" s="221"/>
      <c r="AD42" s="221"/>
      <c r="AE42" s="221"/>
      <c r="AF42" s="221"/>
      <c r="AG42" s="221"/>
      <c r="AH42" s="221"/>
      <c r="AI42" s="221"/>
      <c r="AJ42" s="221"/>
      <c r="AK42" s="221"/>
      <c r="AL42" s="221"/>
      <c r="AM42" s="221"/>
      <c r="AN42" s="221"/>
      <c r="AO42" s="221"/>
      <c r="AP42" s="221"/>
      <c r="AQ42" s="221"/>
    </row>
    <row r="43" spans="1:43" s="33" customFormat="1" ht="12" customHeight="1">
      <c r="A43" s="444" t="s">
        <v>225</v>
      </c>
      <c r="B43" s="429" t="s">
        <v>119</v>
      </c>
      <c r="C43" s="430"/>
      <c r="D43" s="444" t="s">
        <v>227</v>
      </c>
      <c r="E43" s="463" t="s">
        <v>156</v>
      </c>
      <c r="F43" s="464"/>
      <c r="G43" s="464"/>
      <c r="H43" s="465"/>
      <c r="I43" s="463" t="s">
        <v>120</v>
      </c>
      <c r="J43" s="464"/>
      <c r="K43" s="464"/>
      <c r="L43" s="465"/>
      <c r="M43" s="463" t="s">
        <v>157</v>
      </c>
      <c r="N43" s="464"/>
      <c r="O43" s="464"/>
      <c r="P43" s="465"/>
      <c r="Q43" s="494"/>
      <c r="R43" s="494"/>
      <c r="S43" s="494"/>
      <c r="T43" s="221"/>
      <c r="U43" s="494"/>
      <c r="V43" s="494"/>
      <c r="W43" s="494"/>
      <c r="X43" s="221"/>
      <c r="Y43" s="258"/>
      <c r="Z43" s="254"/>
      <c r="AA43" s="221"/>
      <c r="AB43" s="221"/>
      <c r="AC43" s="221"/>
      <c r="AD43" s="221"/>
      <c r="AE43" s="221"/>
      <c r="AF43" s="221"/>
      <c r="AG43" s="221"/>
      <c r="AH43" s="221"/>
      <c r="AI43" s="221"/>
      <c r="AJ43" s="221"/>
      <c r="AK43" s="221"/>
      <c r="AL43" s="221"/>
      <c r="AM43" s="221"/>
      <c r="AN43" s="221"/>
      <c r="AO43" s="221"/>
      <c r="AP43" s="221"/>
      <c r="AQ43" s="221"/>
    </row>
    <row r="44" spans="1:43" s="33" customFormat="1" ht="12" customHeight="1">
      <c r="A44" s="447"/>
      <c r="B44" s="431"/>
      <c r="C44" s="432"/>
      <c r="D44" s="447"/>
      <c r="E44" s="461" t="s">
        <v>121</v>
      </c>
      <c r="F44" s="463" t="s">
        <v>122</v>
      </c>
      <c r="G44" s="465"/>
      <c r="H44" s="461" t="s">
        <v>8</v>
      </c>
      <c r="I44" s="461" t="s">
        <v>121</v>
      </c>
      <c r="J44" s="463" t="s">
        <v>122</v>
      </c>
      <c r="K44" s="465"/>
      <c r="L44" s="461" t="s">
        <v>8</v>
      </c>
      <c r="M44" s="444" t="s">
        <v>226</v>
      </c>
      <c r="N44" s="439" t="s">
        <v>160</v>
      </c>
      <c r="O44" s="440"/>
      <c r="P44" s="441"/>
      <c r="Q44" s="493"/>
      <c r="R44" s="494"/>
      <c r="S44" s="494"/>
      <c r="T44" s="221"/>
      <c r="U44" s="493"/>
      <c r="V44" s="494"/>
      <c r="W44" s="494"/>
      <c r="X44" s="221"/>
      <c r="Y44" s="258"/>
      <c r="Z44" s="254"/>
      <c r="AA44" s="221"/>
      <c r="AB44" s="221"/>
      <c r="AC44" s="221"/>
      <c r="AD44" s="221"/>
      <c r="AE44" s="221"/>
      <c r="AF44" s="221"/>
      <c r="AG44" s="221"/>
      <c r="AH44" s="221"/>
      <c r="AI44" s="221"/>
      <c r="AJ44" s="221"/>
      <c r="AK44" s="221"/>
      <c r="AL44" s="221"/>
      <c r="AM44" s="221"/>
      <c r="AN44" s="221"/>
      <c r="AO44" s="221"/>
      <c r="AP44" s="221"/>
      <c r="AQ44" s="221"/>
    </row>
    <row r="45" spans="1:43" s="33" customFormat="1" ht="22.5">
      <c r="A45" s="445"/>
      <c r="B45" s="424" t="s">
        <v>208</v>
      </c>
      <c r="C45" s="425"/>
      <c r="D45" s="445"/>
      <c r="E45" s="462"/>
      <c r="F45" s="248" t="s">
        <v>162</v>
      </c>
      <c r="G45" s="247" t="s">
        <v>123</v>
      </c>
      <c r="H45" s="462"/>
      <c r="I45" s="462"/>
      <c r="J45" s="248" t="s">
        <v>162</v>
      </c>
      <c r="K45" s="247" t="s">
        <v>123</v>
      </c>
      <c r="L45" s="462"/>
      <c r="M45" s="445"/>
      <c r="N45" s="324" t="s">
        <v>236</v>
      </c>
      <c r="O45" s="324" t="s">
        <v>238</v>
      </c>
      <c r="P45" s="345" t="s">
        <v>123</v>
      </c>
      <c r="Q45" s="493"/>
      <c r="R45" s="264"/>
      <c r="S45" s="265"/>
      <c r="T45" s="221"/>
      <c r="U45" s="493"/>
      <c r="V45" s="264"/>
      <c r="W45" s="263"/>
      <c r="X45" s="221"/>
      <c r="Y45" s="258"/>
      <c r="Z45" s="254"/>
      <c r="AA45" s="221"/>
      <c r="AB45" s="221"/>
      <c r="AC45" s="221"/>
      <c r="AD45" s="221"/>
      <c r="AE45" s="221"/>
      <c r="AF45" s="221"/>
      <c r="AG45" s="221"/>
      <c r="AH45" s="221"/>
      <c r="AI45" s="221"/>
      <c r="AJ45" s="221"/>
      <c r="AK45" s="221"/>
      <c r="AL45" s="221"/>
      <c r="AM45" s="221"/>
      <c r="AN45" s="221"/>
      <c r="AO45" s="221"/>
      <c r="AP45" s="221"/>
      <c r="AQ45" s="221"/>
    </row>
    <row r="46" spans="1:43" s="33" customFormat="1" ht="12" customHeight="1">
      <c r="A46" s="203"/>
      <c r="B46" s="34" t="s">
        <v>124</v>
      </c>
      <c r="C46" s="35"/>
      <c r="D46" s="36"/>
      <c r="E46" s="36"/>
      <c r="F46" s="36"/>
      <c r="G46" s="36"/>
      <c r="H46" s="36"/>
      <c r="I46" s="36"/>
      <c r="J46" s="36"/>
      <c r="K46" s="36"/>
      <c r="L46" s="36"/>
      <c r="M46" s="181"/>
      <c r="N46" s="181"/>
      <c r="O46" s="102"/>
      <c r="P46" s="331"/>
      <c r="Q46" s="282"/>
      <c r="R46" s="258"/>
      <c r="S46" s="254"/>
      <c r="T46" s="221"/>
      <c r="U46" s="282"/>
      <c r="V46" s="258"/>
      <c r="W46" s="221"/>
      <c r="X46" s="221"/>
      <c r="Y46" s="258"/>
      <c r="Z46" s="254"/>
      <c r="AA46" s="221"/>
      <c r="AB46" s="221"/>
      <c r="AC46" s="221"/>
      <c r="AD46" s="221"/>
      <c r="AE46" s="221"/>
      <c r="AF46" s="221"/>
      <c r="AG46" s="221"/>
      <c r="AH46" s="221"/>
      <c r="AI46" s="221"/>
      <c r="AJ46" s="221"/>
      <c r="AK46" s="221"/>
      <c r="AL46" s="221"/>
      <c r="AM46" s="221"/>
      <c r="AN46" s="221"/>
      <c r="AO46" s="221"/>
      <c r="AP46" s="221"/>
      <c r="AQ46" s="221"/>
    </row>
    <row r="47" spans="1:206" s="33" customFormat="1" ht="12" customHeight="1">
      <c r="A47" s="201">
        <v>101020101000000</v>
      </c>
      <c r="B47" s="37">
        <v>1</v>
      </c>
      <c r="C47" s="38" t="s">
        <v>9</v>
      </c>
      <c r="D47" s="39"/>
      <c r="E47" s="40">
        <v>34</v>
      </c>
      <c r="F47" s="40">
        <v>34</v>
      </c>
      <c r="G47" s="41">
        <v>100</v>
      </c>
      <c r="H47" s="42">
        <v>0</v>
      </c>
      <c r="I47" s="162">
        <v>18</v>
      </c>
      <c r="J47" s="162">
        <v>17</v>
      </c>
      <c r="K47" s="17">
        <v>94.44444444444444</v>
      </c>
      <c r="L47" s="42">
        <v>1</v>
      </c>
      <c r="M47" s="242">
        <v>8229</v>
      </c>
      <c r="N47" s="242">
        <v>9214</v>
      </c>
      <c r="O47" s="162">
        <v>9553</v>
      </c>
      <c r="P47" s="327">
        <v>116.08943978612226</v>
      </c>
      <c r="Q47" s="252"/>
      <c r="R47" s="283"/>
      <c r="S47" s="254"/>
      <c r="T47" s="221"/>
      <c r="U47" s="252"/>
      <c r="V47" s="283"/>
      <c r="W47" s="269"/>
      <c r="X47" s="221"/>
      <c r="Y47" s="258"/>
      <c r="Z47" s="254"/>
      <c r="AA47" s="221"/>
      <c r="AB47" s="221"/>
      <c r="AC47" s="221"/>
      <c r="AD47" s="221"/>
      <c r="AE47" s="221"/>
      <c r="AF47" s="221"/>
      <c r="AG47" s="221"/>
      <c r="AH47" s="221"/>
      <c r="AI47" s="221"/>
      <c r="AJ47" s="221"/>
      <c r="AK47" s="221"/>
      <c r="AL47" s="221"/>
      <c r="AM47" s="221"/>
      <c r="AN47" s="221"/>
      <c r="AO47" s="221"/>
      <c r="AP47" s="221"/>
      <c r="AQ47" s="221"/>
      <c r="GT47" s="162">
        <v>34</v>
      </c>
      <c r="GU47" s="162">
        <v>34</v>
      </c>
      <c r="GV47" s="162">
        <v>18</v>
      </c>
      <c r="GW47" s="162">
        <v>17</v>
      </c>
      <c r="GX47" s="162">
        <v>9300</v>
      </c>
    </row>
    <row r="48" spans="1:206" s="33" customFormat="1" ht="12" customHeight="1">
      <c r="A48" s="201">
        <v>101020102000000</v>
      </c>
      <c r="B48" s="37">
        <v>2</v>
      </c>
      <c r="C48" s="38" t="s">
        <v>105</v>
      </c>
      <c r="D48" s="39"/>
      <c r="E48" s="40">
        <v>33</v>
      </c>
      <c r="F48" s="40">
        <v>33</v>
      </c>
      <c r="G48" s="41">
        <v>100</v>
      </c>
      <c r="H48" s="42">
        <v>0</v>
      </c>
      <c r="I48" s="162">
        <v>38</v>
      </c>
      <c r="J48" s="162">
        <v>38</v>
      </c>
      <c r="K48" s="17">
        <v>100</v>
      </c>
      <c r="L48" s="42">
        <v>0</v>
      </c>
      <c r="M48" s="242">
        <v>8188</v>
      </c>
      <c r="N48" s="242">
        <v>9290</v>
      </c>
      <c r="O48" s="162">
        <v>9637</v>
      </c>
      <c r="P48" s="327">
        <v>117.69662921348313</v>
      </c>
      <c r="Q48" s="252"/>
      <c r="R48" s="283"/>
      <c r="S48" s="254"/>
      <c r="T48" s="221"/>
      <c r="U48" s="252"/>
      <c r="V48" s="283"/>
      <c r="W48" s="269"/>
      <c r="X48" s="221"/>
      <c r="Y48" s="258"/>
      <c r="Z48" s="254"/>
      <c r="AA48" s="221"/>
      <c r="AB48" s="221"/>
      <c r="AC48" s="221"/>
      <c r="AD48" s="221"/>
      <c r="AE48" s="221"/>
      <c r="AF48" s="221"/>
      <c r="AG48" s="221"/>
      <c r="AH48" s="221"/>
      <c r="AI48" s="221"/>
      <c r="AJ48" s="221"/>
      <c r="AK48" s="221"/>
      <c r="AL48" s="221"/>
      <c r="AM48" s="221"/>
      <c r="AN48" s="221"/>
      <c r="AO48" s="221"/>
      <c r="AP48" s="221"/>
      <c r="AQ48" s="221"/>
      <c r="GT48" s="162">
        <v>33</v>
      </c>
      <c r="GU48" s="162">
        <v>33</v>
      </c>
      <c r="GV48" s="162">
        <v>39</v>
      </c>
      <c r="GW48" s="162">
        <v>39</v>
      </c>
      <c r="GX48" s="162">
        <v>9400</v>
      </c>
    </row>
    <row r="49" spans="1:206" s="33" customFormat="1" ht="12" customHeight="1">
      <c r="A49" s="201">
        <v>101020103000000</v>
      </c>
      <c r="B49" s="37">
        <v>3</v>
      </c>
      <c r="C49" s="38" t="s">
        <v>40</v>
      </c>
      <c r="D49" s="39"/>
      <c r="E49" s="40">
        <v>17</v>
      </c>
      <c r="F49" s="40">
        <v>17</v>
      </c>
      <c r="G49" s="41">
        <v>100</v>
      </c>
      <c r="H49" s="42">
        <v>0</v>
      </c>
      <c r="I49" s="162">
        <v>10</v>
      </c>
      <c r="J49" s="162">
        <v>10</v>
      </c>
      <c r="K49" s="17">
        <v>100</v>
      </c>
      <c r="L49" s="42">
        <v>0</v>
      </c>
      <c r="M49" s="242">
        <v>4604</v>
      </c>
      <c r="N49" s="242">
        <v>4683</v>
      </c>
      <c r="O49" s="162">
        <v>4787</v>
      </c>
      <c r="P49" s="327">
        <v>103.97480451781061</v>
      </c>
      <c r="Q49" s="252"/>
      <c r="R49" s="283"/>
      <c r="S49" s="254"/>
      <c r="T49" s="221"/>
      <c r="U49" s="252"/>
      <c r="V49" s="283"/>
      <c r="W49" s="269"/>
      <c r="X49" s="221"/>
      <c r="Y49" s="258"/>
      <c r="Z49" s="254"/>
      <c r="AA49" s="221"/>
      <c r="AB49" s="221"/>
      <c r="AC49" s="221"/>
      <c r="AD49" s="221"/>
      <c r="AE49" s="221"/>
      <c r="AF49" s="221"/>
      <c r="AG49" s="221"/>
      <c r="AH49" s="221"/>
      <c r="AI49" s="221"/>
      <c r="AJ49" s="221"/>
      <c r="AK49" s="221"/>
      <c r="AL49" s="221"/>
      <c r="AM49" s="221"/>
      <c r="AN49" s="221"/>
      <c r="AO49" s="221"/>
      <c r="AP49" s="221"/>
      <c r="AQ49" s="221"/>
      <c r="GT49" s="162">
        <v>17</v>
      </c>
      <c r="GU49" s="162">
        <v>17</v>
      </c>
      <c r="GV49" s="162">
        <v>9</v>
      </c>
      <c r="GW49" s="162">
        <v>9</v>
      </c>
      <c r="GX49" s="162">
        <v>4800</v>
      </c>
    </row>
    <row r="50" spans="1:206" s="33" customFormat="1" ht="12" customHeight="1">
      <c r="A50" s="201">
        <v>101020104000000</v>
      </c>
      <c r="B50" s="37">
        <v>4</v>
      </c>
      <c r="C50" s="38" t="s">
        <v>57</v>
      </c>
      <c r="D50" s="39"/>
      <c r="E50" s="40">
        <v>30</v>
      </c>
      <c r="F50" s="40">
        <v>30</v>
      </c>
      <c r="G50" s="41">
        <v>100</v>
      </c>
      <c r="H50" s="42">
        <v>0</v>
      </c>
      <c r="I50" s="162">
        <v>34</v>
      </c>
      <c r="J50" s="162">
        <v>34</v>
      </c>
      <c r="K50" s="17">
        <v>100</v>
      </c>
      <c r="L50" s="42">
        <v>0</v>
      </c>
      <c r="M50" s="242">
        <v>7943</v>
      </c>
      <c r="N50" s="242">
        <v>8064</v>
      </c>
      <c r="O50" s="162">
        <v>8323</v>
      </c>
      <c r="P50" s="327">
        <v>104.78408661714718</v>
      </c>
      <c r="Q50" s="252"/>
      <c r="R50" s="283"/>
      <c r="S50" s="254"/>
      <c r="T50" s="221"/>
      <c r="U50" s="252"/>
      <c r="V50" s="283"/>
      <c r="W50" s="269"/>
      <c r="X50" s="221"/>
      <c r="Y50" s="258"/>
      <c r="Z50" s="254"/>
      <c r="AA50" s="221"/>
      <c r="AB50" s="221"/>
      <c r="AC50" s="221"/>
      <c r="AD50" s="221"/>
      <c r="AE50" s="221"/>
      <c r="AF50" s="221"/>
      <c r="AG50" s="221"/>
      <c r="AH50" s="221"/>
      <c r="AI50" s="221"/>
      <c r="AJ50" s="221"/>
      <c r="AK50" s="221"/>
      <c r="AL50" s="221"/>
      <c r="AM50" s="221"/>
      <c r="AN50" s="221"/>
      <c r="AO50" s="221"/>
      <c r="AP50" s="221"/>
      <c r="AQ50" s="221"/>
      <c r="GT50" s="162">
        <v>30</v>
      </c>
      <c r="GU50" s="162">
        <v>30</v>
      </c>
      <c r="GV50" s="162">
        <v>34</v>
      </c>
      <c r="GW50" s="162">
        <v>34</v>
      </c>
      <c r="GX50" s="162">
        <v>8100</v>
      </c>
    </row>
    <row r="51" spans="1:206" s="33" customFormat="1" ht="12" customHeight="1">
      <c r="A51" s="201">
        <v>101020105000000</v>
      </c>
      <c r="B51" s="37">
        <v>5</v>
      </c>
      <c r="C51" s="38" t="s">
        <v>130</v>
      </c>
      <c r="D51" s="39"/>
      <c r="E51" s="40">
        <v>15</v>
      </c>
      <c r="F51" s="40">
        <v>15</v>
      </c>
      <c r="G51" s="41">
        <v>100</v>
      </c>
      <c r="H51" s="42">
        <v>0</v>
      </c>
      <c r="I51" s="162">
        <v>3</v>
      </c>
      <c r="J51" s="162">
        <v>3</v>
      </c>
      <c r="K51" s="17">
        <v>100</v>
      </c>
      <c r="L51" s="42">
        <v>0</v>
      </c>
      <c r="M51" s="242">
        <v>1760</v>
      </c>
      <c r="N51" s="242">
        <v>1999</v>
      </c>
      <c r="O51" s="162">
        <v>2060</v>
      </c>
      <c r="P51" s="327">
        <v>117.04545454545455</v>
      </c>
      <c r="Q51" s="252"/>
      <c r="R51" s="283"/>
      <c r="S51" s="254"/>
      <c r="T51" s="221"/>
      <c r="U51" s="252"/>
      <c r="V51" s="283"/>
      <c r="W51" s="269"/>
      <c r="X51" s="221"/>
      <c r="Y51" s="258"/>
      <c r="Z51" s="254"/>
      <c r="AA51" s="221"/>
      <c r="AB51" s="221"/>
      <c r="AC51" s="221"/>
      <c r="AD51" s="221"/>
      <c r="AE51" s="221"/>
      <c r="AF51" s="221"/>
      <c r="AG51" s="221"/>
      <c r="AH51" s="221"/>
      <c r="AI51" s="221"/>
      <c r="AJ51" s="221"/>
      <c r="AK51" s="221"/>
      <c r="AL51" s="221"/>
      <c r="AM51" s="221"/>
      <c r="AN51" s="221"/>
      <c r="AO51" s="221"/>
      <c r="AP51" s="221"/>
      <c r="AQ51" s="221"/>
      <c r="GT51" s="162">
        <v>15</v>
      </c>
      <c r="GU51" s="162">
        <v>15</v>
      </c>
      <c r="GV51" s="162">
        <v>3</v>
      </c>
      <c r="GW51" s="162">
        <v>3</v>
      </c>
      <c r="GX51" s="162">
        <v>2000</v>
      </c>
    </row>
    <row r="52" spans="1:206" s="33" customFormat="1" ht="12" customHeight="1">
      <c r="A52" s="201">
        <v>101020106000000</v>
      </c>
      <c r="B52" s="37">
        <v>6</v>
      </c>
      <c r="C52" s="38" t="s">
        <v>172</v>
      </c>
      <c r="D52" s="39"/>
      <c r="E52" s="40">
        <v>32</v>
      </c>
      <c r="F52" s="40">
        <v>32</v>
      </c>
      <c r="G52" s="41">
        <v>100</v>
      </c>
      <c r="H52" s="42">
        <v>0</v>
      </c>
      <c r="I52" s="162">
        <v>16</v>
      </c>
      <c r="J52" s="162">
        <v>16</v>
      </c>
      <c r="K52" s="17">
        <v>100</v>
      </c>
      <c r="L52" s="42">
        <v>0</v>
      </c>
      <c r="M52" s="242">
        <v>6477</v>
      </c>
      <c r="N52" s="242">
        <v>7262</v>
      </c>
      <c r="O52" s="162">
        <v>7561</v>
      </c>
      <c r="P52" s="327">
        <v>116.73614327620811</v>
      </c>
      <c r="Q52" s="252"/>
      <c r="R52" s="283"/>
      <c r="S52" s="254"/>
      <c r="T52" s="221"/>
      <c r="U52" s="252"/>
      <c r="V52" s="283"/>
      <c r="W52" s="269"/>
      <c r="X52" s="221"/>
      <c r="Y52" s="258"/>
      <c r="Z52" s="254"/>
      <c r="AA52" s="221"/>
      <c r="AB52" s="221"/>
      <c r="AC52" s="221"/>
      <c r="AD52" s="221"/>
      <c r="AE52" s="221"/>
      <c r="AF52" s="221"/>
      <c r="AG52" s="221"/>
      <c r="AH52" s="221"/>
      <c r="AI52" s="221"/>
      <c r="AJ52" s="221"/>
      <c r="AK52" s="221"/>
      <c r="AL52" s="221"/>
      <c r="AM52" s="221"/>
      <c r="AN52" s="221"/>
      <c r="AO52" s="221"/>
      <c r="AP52" s="221"/>
      <c r="AQ52" s="221"/>
      <c r="GT52" s="162">
        <v>32</v>
      </c>
      <c r="GU52" s="162">
        <v>32</v>
      </c>
      <c r="GV52" s="162">
        <v>16</v>
      </c>
      <c r="GW52" s="162">
        <v>16</v>
      </c>
      <c r="GX52" s="162">
        <v>7300</v>
      </c>
    </row>
    <row r="53" spans="1:206" s="33" customFormat="1" ht="12" customHeight="1">
      <c r="A53" s="201">
        <v>101020107000000</v>
      </c>
      <c r="B53" s="37">
        <v>7</v>
      </c>
      <c r="C53" s="38" t="s">
        <v>101</v>
      </c>
      <c r="D53" s="39"/>
      <c r="E53" s="40">
        <v>7</v>
      </c>
      <c r="F53" s="40">
        <v>7</v>
      </c>
      <c r="G53" s="41">
        <v>100</v>
      </c>
      <c r="H53" s="42">
        <v>0</v>
      </c>
      <c r="I53" s="162">
        <v>7</v>
      </c>
      <c r="J53" s="162">
        <v>7</v>
      </c>
      <c r="K53" s="17">
        <v>100</v>
      </c>
      <c r="L53" s="42">
        <v>0</v>
      </c>
      <c r="M53" s="242">
        <v>2971</v>
      </c>
      <c r="N53" s="242">
        <v>3487</v>
      </c>
      <c r="O53" s="162">
        <v>3581</v>
      </c>
      <c r="P53" s="327">
        <v>120.53180747223158</v>
      </c>
      <c r="Q53" s="252"/>
      <c r="R53" s="283"/>
      <c r="S53" s="254"/>
      <c r="T53" s="221"/>
      <c r="U53" s="252"/>
      <c r="V53" s="283"/>
      <c r="W53" s="269"/>
      <c r="X53" s="221"/>
      <c r="Y53" s="258"/>
      <c r="Z53" s="254"/>
      <c r="AA53" s="221"/>
      <c r="AB53" s="221"/>
      <c r="AC53" s="221"/>
      <c r="AD53" s="221"/>
      <c r="AE53" s="221"/>
      <c r="AF53" s="221"/>
      <c r="AG53" s="221"/>
      <c r="AH53" s="221"/>
      <c r="AI53" s="221"/>
      <c r="AJ53" s="221"/>
      <c r="AK53" s="221"/>
      <c r="AL53" s="221"/>
      <c r="AM53" s="221"/>
      <c r="AN53" s="221"/>
      <c r="AO53" s="221"/>
      <c r="AP53" s="221"/>
      <c r="AQ53" s="221"/>
      <c r="GT53" s="162">
        <v>7</v>
      </c>
      <c r="GU53" s="162">
        <v>7</v>
      </c>
      <c r="GV53" s="162">
        <v>7</v>
      </c>
      <c r="GW53" s="162">
        <v>7</v>
      </c>
      <c r="GX53" s="162">
        <v>3600</v>
      </c>
    </row>
    <row r="54" spans="1:206" s="33" customFormat="1" ht="12" customHeight="1">
      <c r="A54" s="201">
        <v>101020110000000</v>
      </c>
      <c r="B54" s="37">
        <v>8</v>
      </c>
      <c r="C54" s="38" t="s">
        <v>131</v>
      </c>
      <c r="D54" s="39"/>
      <c r="E54" s="40">
        <v>44</v>
      </c>
      <c r="F54" s="40">
        <v>44</v>
      </c>
      <c r="G54" s="41">
        <v>100</v>
      </c>
      <c r="H54" s="42">
        <v>0</v>
      </c>
      <c r="I54" s="162">
        <v>13</v>
      </c>
      <c r="J54" s="162">
        <v>13</v>
      </c>
      <c r="K54" s="17">
        <v>100</v>
      </c>
      <c r="L54" s="42">
        <v>0</v>
      </c>
      <c r="M54" s="242">
        <v>6138</v>
      </c>
      <c r="N54" s="242">
        <v>7138</v>
      </c>
      <c r="O54" s="162">
        <v>7410</v>
      </c>
      <c r="P54" s="327">
        <v>120.72336265884654</v>
      </c>
      <c r="Q54" s="252"/>
      <c r="R54" s="283"/>
      <c r="S54" s="254"/>
      <c r="T54" s="221"/>
      <c r="U54" s="252"/>
      <c r="V54" s="283"/>
      <c r="W54" s="269"/>
      <c r="X54" s="221"/>
      <c r="Y54" s="258"/>
      <c r="Z54" s="254"/>
      <c r="AA54" s="221"/>
      <c r="AB54" s="221"/>
      <c r="AC54" s="221"/>
      <c r="AD54" s="221"/>
      <c r="AE54" s="221"/>
      <c r="AF54" s="221"/>
      <c r="AG54" s="221"/>
      <c r="AH54" s="221"/>
      <c r="AI54" s="221"/>
      <c r="AJ54" s="221"/>
      <c r="AK54" s="221"/>
      <c r="AL54" s="221"/>
      <c r="AM54" s="221"/>
      <c r="AN54" s="221"/>
      <c r="AO54" s="221"/>
      <c r="AP54" s="221"/>
      <c r="AQ54" s="221"/>
      <c r="GT54" s="162">
        <v>44</v>
      </c>
      <c r="GU54" s="162">
        <v>44</v>
      </c>
      <c r="GV54" s="162">
        <v>13</v>
      </c>
      <c r="GW54" s="162">
        <v>13</v>
      </c>
      <c r="GX54" s="162">
        <v>7200</v>
      </c>
    </row>
    <row r="55" spans="1:206" s="33" customFormat="1" ht="12" customHeight="1">
      <c r="A55" s="201">
        <v>101020108000000</v>
      </c>
      <c r="B55" s="37">
        <v>9</v>
      </c>
      <c r="C55" s="38" t="s">
        <v>110</v>
      </c>
      <c r="D55" s="39"/>
      <c r="E55" s="40">
        <v>9</v>
      </c>
      <c r="F55" s="40">
        <v>9</v>
      </c>
      <c r="G55" s="41">
        <v>100</v>
      </c>
      <c r="H55" s="42">
        <v>0</v>
      </c>
      <c r="I55" s="162">
        <v>5</v>
      </c>
      <c r="J55" s="162">
        <v>5</v>
      </c>
      <c r="K55" s="17">
        <v>100</v>
      </c>
      <c r="L55" s="42">
        <v>0</v>
      </c>
      <c r="M55" s="242">
        <v>2844</v>
      </c>
      <c r="N55" s="242">
        <v>3490</v>
      </c>
      <c r="O55" s="162">
        <v>3584</v>
      </c>
      <c r="P55" s="327">
        <v>126.01969057665261</v>
      </c>
      <c r="Q55" s="252"/>
      <c r="R55" s="283"/>
      <c r="S55" s="254"/>
      <c r="T55" s="221"/>
      <c r="U55" s="252"/>
      <c r="V55" s="283"/>
      <c r="W55" s="269"/>
      <c r="X55" s="221"/>
      <c r="Y55" s="258"/>
      <c r="Z55" s="254"/>
      <c r="AA55" s="221"/>
      <c r="AB55" s="221"/>
      <c r="AC55" s="221"/>
      <c r="AD55" s="221"/>
      <c r="AE55" s="221"/>
      <c r="AF55" s="221"/>
      <c r="AG55" s="221"/>
      <c r="AH55" s="221"/>
      <c r="AI55" s="221"/>
      <c r="AJ55" s="221"/>
      <c r="AK55" s="221"/>
      <c r="AL55" s="221"/>
      <c r="AM55" s="221"/>
      <c r="AN55" s="221"/>
      <c r="AO55" s="221"/>
      <c r="AP55" s="221"/>
      <c r="AQ55" s="221"/>
      <c r="GT55" s="162">
        <v>9</v>
      </c>
      <c r="GU55" s="162">
        <v>9</v>
      </c>
      <c r="GV55" s="162">
        <v>5</v>
      </c>
      <c r="GW55" s="162">
        <v>5</v>
      </c>
      <c r="GX55" s="162">
        <v>3500</v>
      </c>
    </row>
    <row r="56" spans="1:206" s="33" customFormat="1" ht="12" customHeight="1">
      <c r="A56" s="201">
        <v>101020109000000</v>
      </c>
      <c r="B56" s="37">
        <v>10</v>
      </c>
      <c r="C56" s="38" t="s">
        <v>41</v>
      </c>
      <c r="D56" s="39"/>
      <c r="E56" s="40">
        <v>36</v>
      </c>
      <c r="F56" s="40">
        <v>36</v>
      </c>
      <c r="G56" s="41">
        <v>100</v>
      </c>
      <c r="H56" s="42">
        <v>0</v>
      </c>
      <c r="I56" s="162">
        <v>14</v>
      </c>
      <c r="J56" s="162">
        <v>14</v>
      </c>
      <c r="K56" s="17">
        <v>100</v>
      </c>
      <c r="L56" s="42">
        <v>0</v>
      </c>
      <c r="M56" s="242">
        <v>6777</v>
      </c>
      <c r="N56" s="242">
        <v>7358</v>
      </c>
      <c r="O56" s="162">
        <v>7558</v>
      </c>
      <c r="P56" s="327">
        <v>111.52427327726133</v>
      </c>
      <c r="Q56" s="252"/>
      <c r="R56" s="283"/>
      <c r="S56" s="254"/>
      <c r="T56" s="221"/>
      <c r="U56" s="252"/>
      <c r="V56" s="283"/>
      <c r="W56" s="269"/>
      <c r="X56" s="221"/>
      <c r="Y56" s="258"/>
      <c r="Z56" s="254"/>
      <c r="AA56" s="221"/>
      <c r="AB56" s="221"/>
      <c r="AC56" s="221"/>
      <c r="AD56" s="221"/>
      <c r="AE56" s="221"/>
      <c r="AF56" s="221"/>
      <c r="AG56" s="221"/>
      <c r="AH56" s="221"/>
      <c r="AI56" s="221"/>
      <c r="AJ56" s="221"/>
      <c r="AK56" s="221"/>
      <c r="AL56" s="221"/>
      <c r="AM56" s="221"/>
      <c r="AN56" s="221"/>
      <c r="AO56" s="221"/>
      <c r="AP56" s="221"/>
      <c r="AQ56" s="221"/>
      <c r="GT56" s="162">
        <v>36</v>
      </c>
      <c r="GU56" s="162">
        <v>36</v>
      </c>
      <c r="GV56" s="162">
        <v>14</v>
      </c>
      <c r="GW56" s="162">
        <v>14</v>
      </c>
      <c r="GX56" s="162">
        <v>7400</v>
      </c>
    </row>
    <row r="57" spans="1:206" s="33" customFormat="1" ht="12" customHeight="1">
      <c r="A57" s="201">
        <v>101020111000000</v>
      </c>
      <c r="B57" s="37">
        <v>11</v>
      </c>
      <c r="C57" s="38" t="s">
        <v>112</v>
      </c>
      <c r="D57" s="39"/>
      <c r="E57" s="40">
        <v>39</v>
      </c>
      <c r="F57" s="40">
        <v>39</v>
      </c>
      <c r="G57" s="41">
        <v>100</v>
      </c>
      <c r="H57" s="42">
        <v>0</v>
      </c>
      <c r="I57" s="162">
        <v>7</v>
      </c>
      <c r="J57" s="162">
        <v>5</v>
      </c>
      <c r="K57" s="17">
        <v>71.42857142857143</v>
      </c>
      <c r="L57" s="42">
        <v>2</v>
      </c>
      <c r="M57" s="242">
        <v>11860</v>
      </c>
      <c r="N57" s="242">
        <v>15448</v>
      </c>
      <c r="O57" s="162">
        <v>15784</v>
      </c>
      <c r="P57" s="327">
        <v>133.0860033726813</v>
      </c>
      <c r="Q57" s="252"/>
      <c r="R57" s="283"/>
      <c r="S57" s="254"/>
      <c r="T57" s="221"/>
      <c r="U57" s="252"/>
      <c r="V57" s="283"/>
      <c r="W57" s="269"/>
      <c r="X57" s="221"/>
      <c r="Y57" s="258"/>
      <c r="Z57" s="254"/>
      <c r="AA57" s="221"/>
      <c r="AB57" s="221"/>
      <c r="AC57" s="221"/>
      <c r="AD57" s="221"/>
      <c r="AE57" s="221"/>
      <c r="AF57" s="221"/>
      <c r="AG57" s="221"/>
      <c r="AH57" s="221"/>
      <c r="AI57" s="221"/>
      <c r="AJ57" s="221"/>
      <c r="AK57" s="221"/>
      <c r="AL57" s="221"/>
      <c r="AM57" s="221"/>
      <c r="AN57" s="221"/>
      <c r="AO57" s="221"/>
      <c r="AP57" s="221"/>
      <c r="AQ57" s="221"/>
      <c r="GT57" s="162">
        <v>39</v>
      </c>
      <c r="GU57" s="162">
        <v>39</v>
      </c>
      <c r="GV57" s="162">
        <v>7</v>
      </c>
      <c r="GW57" s="162">
        <v>7</v>
      </c>
      <c r="GX57" s="162">
        <v>15500</v>
      </c>
    </row>
    <row r="58" spans="1:206" s="33" customFormat="1" ht="12" customHeight="1">
      <c r="A58" s="204"/>
      <c r="B58" s="43" t="s">
        <v>126</v>
      </c>
      <c r="C58" s="38"/>
      <c r="D58" s="39"/>
      <c r="E58" s="40"/>
      <c r="F58" s="40"/>
      <c r="G58" s="41"/>
      <c r="H58" s="42"/>
      <c r="I58" s="162"/>
      <c r="J58" s="162"/>
      <c r="K58" s="17"/>
      <c r="L58" s="42"/>
      <c r="M58" s="242"/>
      <c r="N58" s="242" t="s">
        <v>155</v>
      </c>
      <c r="O58" s="162"/>
      <c r="P58" s="327"/>
      <c r="Q58" s="252"/>
      <c r="R58" s="283"/>
      <c r="S58" s="254"/>
      <c r="T58" s="221"/>
      <c r="U58" s="252"/>
      <c r="V58" s="283"/>
      <c r="W58" s="269"/>
      <c r="X58" s="221"/>
      <c r="Y58" s="258"/>
      <c r="Z58" s="254"/>
      <c r="AA58" s="221"/>
      <c r="AB58" s="221"/>
      <c r="AC58" s="221"/>
      <c r="AD58" s="221"/>
      <c r="AE58" s="221"/>
      <c r="AF58" s="221"/>
      <c r="AG58" s="221"/>
      <c r="AH58" s="221"/>
      <c r="AI58" s="221"/>
      <c r="AJ58" s="221"/>
      <c r="AK58" s="221"/>
      <c r="AL58" s="221"/>
      <c r="AM58" s="221"/>
      <c r="AN58" s="221"/>
      <c r="AO58" s="221"/>
      <c r="AP58" s="221"/>
      <c r="AQ58" s="221"/>
      <c r="GT58" s="162"/>
      <c r="GU58" s="162"/>
      <c r="GV58" s="162"/>
      <c r="GW58" s="162"/>
      <c r="GX58" s="162"/>
    </row>
    <row r="59" spans="1:206" s="33" customFormat="1" ht="12" customHeight="1">
      <c r="A59" s="201">
        <v>101020201000000</v>
      </c>
      <c r="B59" s="37">
        <v>12</v>
      </c>
      <c r="C59" s="38" t="s">
        <v>54</v>
      </c>
      <c r="D59" s="39"/>
      <c r="E59" s="40">
        <v>9</v>
      </c>
      <c r="F59" s="40">
        <v>9</v>
      </c>
      <c r="G59" s="17">
        <v>100</v>
      </c>
      <c r="H59" s="42">
        <v>0</v>
      </c>
      <c r="I59" s="162">
        <v>45</v>
      </c>
      <c r="J59" s="162">
        <v>45</v>
      </c>
      <c r="K59" s="17">
        <v>100</v>
      </c>
      <c r="L59" s="42">
        <v>0</v>
      </c>
      <c r="M59" s="242">
        <v>1476</v>
      </c>
      <c r="N59" s="242">
        <v>1681</v>
      </c>
      <c r="O59" s="162">
        <v>1708</v>
      </c>
      <c r="P59" s="327">
        <v>115.71815718157181</v>
      </c>
      <c r="Q59" s="252"/>
      <c r="R59" s="283"/>
      <c r="S59" s="254"/>
      <c r="T59" s="221"/>
      <c r="U59" s="252"/>
      <c r="V59" s="283"/>
      <c r="W59" s="269"/>
      <c r="X59" s="221"/>
      <c r="Y59" s="258"/>
      <c r="Z59" s="254"/>
      <c r="AA59" s="221"/>
      <c r="AB59" s="221"/>
      <c r="AC59" s="221"/>
      <c r="AD59" s="221"/>
      <c r="AE59" s="221"/>
      <c r="AF59" s="221"/>
      <c r="AG59" s="221"/>
      <c r="AH59" s="221"/>
      <c r="AI59" s="221"/>
      <c r="AJ59" s="221"/>
      <c r="AK59" s="221"/>
      <c r="AL59" s="221"/>
      <c r="AM59" s="221"/>
      <c r="AN59" s="221"/>
      <c r="AO59" s="221"/>
      <c r="AP59" s="221"/>
      <c r="AQ59" s="221"/>
      <c r="GT59" s="162">
        <v>9</v>
      </c>
      <c r="GU59" s="162">
        <v>9</v>
      </c>
      <c r="GV59" s="162">
        <v>42</v>
      </c>
      <c r="GW59" s="162">
        <v>40</v>
      </c>
      <c r="GX59" s="162">
        <v>1700</v>
      </c>
    </row>
    <row r="60" spans="1:206" s="33" customFormat="1" ht="12" customHeight="1">
      <c r="A60" s="201">
        <v>101020202000000</v>
      </c>
      <c r="B60" s="37">
        <v>13</v>
      </c>
      <c r="C60" s="38" t="s">
        <v>55</v>
      </c>
      <c r="D60" s="39"/>
      <c r="E60" s="40">
        <v>14</v>
      </c>
      <c r="F60" s="40">
        <v>14</v>
      </c>
      <c r="G60" s="41">
        <v>100</v>
      </c>
      <c r="H60" s="42">
        <v>0</v>
      </c>
      <c r="I60" s="162">
        <v>14</v>
      </c>
      <c r="J60" s="162">
        <v>14</v>
      </c>
      <c r="K60" s="17">
        <v>100</v>
      </c>
      <c r="L60" s="42">
        <v>0</v>
      </c>
      <c r="M60" s="242">
        <v>1782</v>
      </c>
      <c r="N60" s="242">
        <v>2206</v>
      </c>
      <c r="O60" s="162">
        <v>2314</v>
      </c>
      <c r="P60" s="327">
        <v>129.8540965207632</v>
      </c>
      <c r="Q60" s="252"/>
      <c r="R60" s="283"/>
      <c r="S60" s="254"/>
      <c r="T60" s="221"/>
      <c r="U60" s="252"/>
      <c r="V60" s="283"/>
      <c r="W60" s="269"/>
      <c r="X60" s="221"/>
      <c r="Y60" s="258"/>
      <c r="Z60" s="254"/>
      <c r="AA60" s="221"/>
      <c r="AB60" s="221"/>
      <c r="AC60" s="221"/>
      <c r="AD60" s="221"/>
      <c r="AE60" s="221"/>
      <c r="AF60" s="221"/>
      <c r="AG60" s="221"/>
      <c r="AH60" s="221"/>
      <c r="AI60" s="221"/>
      <c r="AJ60" s="221"/>
      <c r="AK60" s="221"/>
      <c r="AL60" s="221"/>
      <c r="AM60" s="221"/>
      <c r="AN60" s="221"/>
      <c r="AO60" s="221"/>
      <c r="AP60" s="221"/>
      <c r="AQ60" s="221"/>
      <c r="GT60" s="162">
        <v>14</v>
      </c>
      <c r="GU60" s="162">
        <v>14</v>
      </c>
      <c r="GV60" s="162">
        <v>17</v>
      </c>
      <c r="GW60" s="162">
        <v>16</v>
      </c>
      <c r="GX60" s="162">
        <v>2300</v>
      </c>
    </row>
    <row r="61" spans="1:206" s="33" customFormat="1" ht="12" customHeight="1">
      <c r="A61" s="201">
        <v>101020203000000</v>
      </c>
      <c r="B61" s="37">
        <v>14</v>
      </c>
      <c r="C61" s="38" t="s">
        <v>21</v>
      </c>
      <c r="D61" s="39"/>
      <c r="E61" s="40">
        <v>26</v>
      </c>
      <c r="F61" s="40">
        <v>26</v>
      </c>
      <c r="G61" s="41">
        <v>100</v>
      </c>
      <c r="H61" s="42">
        <v>0</v>
      </c>
      <c r="I61" s="162">
        <v>25</v>
      </c>
      <c r="J61" s="162">
        <v>24</v>
      </c>
      <c r="K61" s="17">
        <v>96</v>
      </c>
      <c r="L61" s="42">
        <v>1</v>
      </c>
      <c r="M61" s="242">
        <v>2785</v>
      </c>
      <c r="N61" s="242">
        <v>3346</v>
      </c>
      <c r="O61" s="162">
        <v>3549</v>
      </c>
      <c r="P61" s="327">
        <v>127.4326750448833</v>
      </c>
      <c r="Q61" s="252"/>
      <c r="R61" s="283"/>
      <c r="S61" s="254"/>
      <c r="T61" s="221"/>
      <c r="U61" s="252"/>
      <c r="V61" s="283"/>
      <c r="W61" s="269"/>
      <c r="X61" s="221"/>
      <c r="Y61" s="258"/>
      <c r="Z61" s="254"/>
      <c r="AA61" s="221"/>
      <c r="AB61" s="221"/>
      <c r="AC61" s="221"/>
      <c r="AD61" s="221"/>
      <c r="AE61" s="221"/>
      <c r="AF61" s="221"/>
      <c r="AG61" s="221"/>
      <c r="AH61" s="221"/>
      <c r="AI61" s="221"/>
      <c r="AJ61" s="221"/>
      <c r="AK61" s="221"/>
      <c r="AL61" s="221"/>
      <c r="AM61" s="221"/>
      <c r="AN61" s="221"/>
      <c r="AO61" s="221"/>
      <c r="AP61" s="221"/>
      <c r="AQ61" s="221"/>
      <c r="GT61" s="162">
        <v>26</v>
      </c>
      <c r="GU61" s="162">
        <v>26</v>
      </c>
      <c r="GV61" s="162">
        <v>25</v>
      </c>
      <c r="GW61" s="162">
        <v>24</v>
      </c>
      <c r="GX61" s="162">
        <v>3400</v>
      </c>
    </row>
    <row r="62" spans="1:206" s="33" customFormat="1" ht="12" customHeight="1">
      <c r="A62" s="201">
        <v>101020204000000</v>
      </c>
      <c r="B62" s="37">
        <v>15</v>
      </c>
      <c r="C62" s="38" t="s">
        <v>132</v>
      </c>
      <c r="D62" s="39"/>
      <c r="E62" s="40">
        <v>42</v>
      </c>
      <c r="F62" s="40">
        <v>42</v>
      </c>
      <c r="G62" s="41">
        <v>100</v>
      </c>
      <c r="H62" s="42">
        <v>0</v>
      </c>
      <c r="I62" s="162">
        <v>41</v>
      </c>
      <c r="J62" s="162">
        <v>40</v>
      </c>
      <c r="K62" s="17">
        <v>97.5609756097561</v>
      </c>
      <c r="L62" s="42">
        <v>1</v>
      </c>
      <c r="M62" s="242">
        <v>13812</v>
      </c>
      <c r="N62" s="242">
        <v>17861</v>
      </c>
      <c r="O62" s="162">
        <v>18565</v>
      </c>
      <c r="P62" s="327">
        <v>134.41210541558067</v>
      </c>
      <c r="Q62" s="252"/>
      <c r="R62" s="283"/>
      <c r="S62" s="254"/>
      <c r="T62" s="221"/>
      <c r="U62" s="252"/>
      <c r="V62" s="283"/>
      <c r="W62" s="269"/>
      <c r="X62" s="221"/>
      <c r="Y62" s="258"/>
      <c r="Z62" s="254"/>
      <c r="AA62" s="221"/>
      <c r="AB62" s="221"/>
      <c r="AC62" s="221"/>
      <c r="AD62" s="221"/>
      <c r="AE62" s="221"/>
      <c r="AF62" s="221"/>
      <c r="AG62" s="221"/>
      <c r="AH62" s="221"/>
      <c r="AI62" s="221"/>
      <c r="AJ62" s="221"/>
      <c r="AK62" s="221"/>
      <c r="AL62" s="221"/>
      <c r="AM62" s="221"/>
      <c r="AN62" s="221"/>
      <c r="AO62" s="221"/>
      <c r="AP62" s="221"/>
      <c r="AQ62" s="221"/>
      <c r="GT62" s="162">
        <v>42</v>
      </c>
      <c r="GU62" s="162">
        <v>42</v>
      </c>
      <c r="GV62" s="162">
        <v>44</v>
      </c>
      <c r="GW62" s="162">
        <v>43</v>
      </c>
      <c r="GX62" s="162">
        <v>18000</v>
      </c>
    </row>
    <row r="63" spans="1:206" s="33" customFormat="1" ht="12" customHeight="1">
      <c r="A63" s="201">
        <v>101020205000000</v>
      </c>
      <c r="B63" s="37">
        <v>16</v>
      </c>
      <c r="C63" s="38" t="s">
        <v>56</v>
      </c>
      <c r="D63" s="39"/>
      <c r="E63" s="40">
        <v>13</v>
      </c>
      <c r="F63" s="40">
        <v>13</v>
      </c>
      <c r="G63" s="17">
        <v>100</v>
      </c>
      <c r="H63" s="42">
        <v>0</v>
      </c>
      <c r="I63" s="162">
        <v>86</v>
      </c>
      <c r="J63" s="162">
        <v>81</v>
      </c>
      <c r="K63" s="17">
        <v>94.18604651162791</v>
      </c>
      <c r="L63" s="42">
        <v>5</v>
      </c>
      <c r="M63" s="242">
        <v>3682</v>
      </c>
      <c r="N63" s="242">
        <v>4331</v>
      </c>
      <c r="O63" s="162">
        <v>4442</v>
      </c>
      <c r="P63" s="327">
        <v>120.64095600217273</v>
      </c>
      <c r="Q63" s="252"/>
      <c r="R63" s="283"/>
      <c r="S63" s="254"/>
      <c r="T63" s="221"/>
      <c r="U63" s="252"/>
      <c r="V63" s="283"/>
      <c r="W63" s="269"/>
      <c r="X63" s="221"/>
      <c r="Y63" s="258"/>
      <c r="Z63" s="254"/>
      <c r="AA63" s="221"/>
      <c r="AB63" s="221"/>
      <c r="AC63" s="221"/>
      <c r="AD63" s="221"/>
      <c r="AE63" s="221"/>
      <c r="AF63" s="221"/>
      <c r="AG63" s="221"/>
      <c r="AH63" s="221"/>
      <c r="AI63" s="221"/>
      <c r="AJ63" s="221"/>
      <c r="AK63" s="221"/>
      <c r="AL63" s="221"/>
      <c r="AM63" s="221"/>
      <c r="AN63" s="221"/>
      <c r="AO63" s="221"/>
      <c r="AP63" s="221"/>
      <c r="AQ63" s="221"/>
      <c r="GT63" s="162">
        <v>13</v>
      </c>
      <c r="GU63" s="162">
        <v>13</v>
      </c>
      <c r="GV63" s="162">
        <v>87</v>
      </c>
      <c r="GW63" s="162">
        <v>83</v>
      </c>
      <c r="GX63" s="162">
        <v>4400</v>
      </c>
    </row>
    <row r="64" spans="1:206" s="33" customFormat="1" ht="12" customHeight="1">
      <c r="A64" s="201">
        <v>101020207000000</v>
      </c>
      <c r="B64" s="37">
        <v>17</v>
      </c>
      <c r="C64" s="38" t="s">
        <v>224</v>
      </c>
      <c r="D64" s="39"/>
      <c r="E64" s="40">
        <v>7</v>
      </c>
      <c r="F64" s="40">
        <v>7</v>
      </c>
      <c r="G64" s="41">
        <v>100</v>
      </c>
      <c r="H64" s="42">
        <v>0</v>
      </c>
      <c r="I64" s="162">
        <v>9</v>
      </c>
      <c r="J64" s="162">
        <v>9</v>
      </c>
      <c r="K64" s="17">
        <v>100</v>
      </c>
      <c r="L64" s="42">
        <v>0</v>
      </c>
      <c r="M64" s="242">
        <v>908</v>
      </c>
      <c r="N64" s="242">
        <v>1082</v>
      </c>
      <c r="O64" s="162">
        <v>1113</v>
      </c>
      <c r="P64" s="327">
        <v>122.5770925110132</v>
      </c>
      <c r="Q64" s="252"/>
      <c r="R64" s="283"/>
      <c r="S64" s="254"/>
      <c r="T64" s="221"/>
      <c r="U64" s="252"/>
      <c r="V64" s="283"/>
      <c r="W64" s="269"/>
      <c r="X64" s="221"/>
      <c r="Y64" s="258"/>
      <c r="Z64" s="254"/>
      <c r="AA64" s="221"/>
      <c r="AB64" s="221"/>
      <c r="AC64" s="221"/>
      <c r="AD64" s="221"/>
      <c r="AE64" s="221"/>
      <c r="AF64" s="221"/>
      <c r="AG64" s="221"/>
      <c r="AH64" s="221"/>
      <c r="AI64" s="221"/>
      <c r="AJ64" s="221"/>
      <c r="AK64" s="221"/>
      <c r="AL64" s="221"/>
      <c r="AM64" s="221"/>
      <c r="AN64" s="221"/>
      <c r="AO64" s="221"/>
      <c r="AP64" s="221"/>
      <c r="AQ64" s="221"/>
      <c r="GT64" s="162">
        <v>7</v>
      </c>
      <c r="GU64" s="162">
        <v>7</v>
      </c>
      <c r="GV64" s="162">
        <v>8</v>
      </c>
      <c r="GW64" s="162">
        <v>8</v>
      </c>
      <c r="GX64" s="162">
        <v>1100</v>
      </c>
    </row>
    <row r="65" spans="1:206" s="33" customFormat="1" ht="12" customHeight="1">
      <c r="A65" s="201">
        <v>101020206000000</v>
      </c>
      <c r="B65" s="37">
        <v>18</v>
      </c>
      <c r="C65" s="38" t="s">
        <v>114</v>
      </c>
      <c r="D65" s="39"/>
      <c r="E65" s="40">
        <v>24</v>
      </c>
      <c r="F65" s="40">
        <v>24</v>
      </c>
      <c r="G65" s="41">
        <v>100</v>
      </c>
      <c r="H65" s="42">
        <v>0</v>
      </c>
      <c r="I65" s="162">
        <v>9</v>
      </c>
      <c r="J65" s="162">
        <v>8</v>
      </c>
      <c r="K65" s="17">
        <v>88.88888888888889</v>
      </c>
      <c r="L65" s="42">
        <v>1</v>
      </c>
      <c r="M65" s="242">
        <v>2326</v>
      </c>
      <c r="N65" s="242">
        <v>2693</v>
      </c>
      <c r="O65" s="162">
        <v>2770</v>
      </c>
      <c r="P65" s="327">
        <v>119.08856405846949</v>
      </c>
      <c r="Q65" s="252"/>
      <c r="R65" s="283"/>
      <c r="S65" s="254"/>
      <c r="T65" s="221"/>
      <c r="U65" s="252"/>
      <c r="V65" s="283"/>
      <c r="W65" s="269"/>
      <c r="X65" s="221"/>
      <c r="Y65" s="258"/>
      <c r="Z65" s="254"/>
      <c r="AA65" s="221"/>
      <c r="AB65" s="221"/>
      <c r="AC65" s="221"/>
      <c r="AD65" s="221"/>
      <c r="AE65" s="221"/>
      <c r="AF65" s="221"/>
      <c r="AG65" s="221"/>
      <c r="AH65" s="221"/>
      <c r="AI65" s="221"/>
      <c r="AJ65" s="221"/>
      <c r="AK65" s="221"/>
      <c r="AL65" s="221"/>
      <c r="AM65" s="221"/>
      <c r="AN65" s="221"/>
      <c r="AO65" s="221"/>
      <c r="AP65" s="221"/>
      <c r="AQ65" s="221"/>
      <c r="GT65" s="162">
        <v>24</v>
      </c>
      <c r="GU65" s="162">
        <v>24</v>
      </c>
      <c r="GV65" s="162">
        <v>10</v>
      </c>
      <c r="GW65" s="162">
        <v>9</v>
      </c>
      <c r="GX65" s="162">
        <v>2800</v>
      </c>
    </row>
    <row r="66" spans="1:206" s="33" customFormat="1" ht="12" customHeight="1">
      <c r="A66" s="201">
        <v>101020208000000</v>
      </c>
      <c r="B66" s="37">
        <v>19</v>
      </c>
      <c r="C66" s="38" t="s">
        <v>115</v>
      </c>
      <c r="D66" s="39"/>
      <c r="E66" s="40">
        <v>11</v>
      </c>
      <c r="F66" s="40">
        <v>11</v>
      </c>
      <c r="G66" s="41">
        <v>100</v>
      </c>
      <c r="H66" s="42">
        <v>0</v>
      </c>
      <c r="I66" s="162">
        <v>5</v>
      </c>
      <c r="J66" s="162">
        <v>5</v>
      </c>
      <c r="K66" s="17">
        <v>100</v>
      </c>
      <c r="L66" s="42">
        <v>0</v>
      </c>
      <c r="M66" s="242">
        <v>1004</v>
      </c>
      <c r="N66" s="242">
        <v>1202</v>
      </c>
      <c r="O66" s="162">
        <v>1226</v>
      </c>
      <c r="P66" s="327">
        <v>122.11155378486056</v>
      </c>
      <c r="Q66" s="252"/>
      <c r="R66" s="283"/>
      <c r="S66" s="254"/>
      <c r="T66" s="221"/>
      <c r="U66" s="252"/>
      <c r="V66" s="283"/>
      <c r="W66" s="269"/>
      <c r="X66" s="221"/>
      <c r="Y66" s="258"/>
      <c r="Z66" s="254"/>
      <c r="AA66" s="221"/>
      <c r="AB66" s="221"/>
      <c r="AC66" s="221"/>
      <c r="AD66" s="221"/>
      <c r="AE66" s="221"/>
      <c r="AF66" s="221"/>
      <c r="AG66" s="221"/>
      <c r="AH66" s="221"/>
      <c r="AI66" s="221"/>
      <c r="AJ66" s="221"/>
      <c r="AK66" s="221"/>
      <c r="AL66" s="221"/>
      <c r="AM66" s="221"/>
      <c r="AN66" s="221"/>
      <c r="AO66" s="221"/>
      <c r="AP66" s="221"/>
      <c r="AQ66" s="221"/>
      <c r="GT66" s="162">
        <v>11</v>
      </c>
      <c r="GU66" s="162">
        <v>11</v>
      </c>
      <c r="GV66" s="162">
        <v>3</v>
      </c>
      <c r="GW66" s="162">
        <v>3</v>
      </c>
      <c r="GX66" s="162">
        <v>1300</v>
      </c>
    </row>
    <row r="67" spans="1:206" s="33" customFormat="1" ht="12" customHeight="1">
      <c r="A67" s="201">
        <v>101020209000000</v>
      </c>
      <c r="B67" s="37">
        <v>20</v>
      </c>
      <c r="C67" s="38" t="s">
        <v>58</v>
      </c>
      <c r="D67" s="39"/>
      <c r="E67" s="40">
        <v>12</v>
      </c>
      <c r="F67" s="40">
        <v>12</v>
      </c>
      <c r="G67" s="41">
        <v>100</v>
      </c>
      <c r="H67" s="42">
        <v>0</v>
      </c>
      <c r="I67" s="162">
        <v>23</v>
      </c>
      <c r="J67" s="162">
        <v>23</v>
      </c>
      <c r="K67" s="17">
        <v>100</v>
      </c>
      <c r="L67" s="42">
        <v>0</v>
      </c>
      <c r="M67" s="242">
        <v>1182</v>
      </c>
      <c r="N67" s="242">
        <v>1666</v>
      </c>
      <c r="O67" s="162">
        <v>1671</v>
      </c>
      <c r="P67" s="327">
        <v>141.37055837563452</v>
      </c>
      <c r="Q67" s="252"/>
      <c r="R67" s="283"/>
      <c r="S67" s="254"/>
      <c r="T67" s="221"/>
      <c r="U67" s="252"/>
      <c r="V67" s="283"/>
      <c r="W67" s="269"/>
      <c r="X67" s="221"/>
      <c r="Y67" s="258"/>
      <c r="Z67" s="254"/>
      <c r="AA67" s="221"/>
      <c r="AB67" s="221"/>
      <c r="AC67" s="221"/>
      <c r="AD67" s="221"/>
      <c r="AE67" s="221"/>
      <c r="AF67" s="221"/>
      <c r="AG67" s="221"/>
      <c r="AH67" s="221"/>
      <c r="AI67" s="221"/>
      <c r="AJ67" s="221"/>
      <c r="AK67" s="221"/>
      <c r="AL67" s="221"/>
      <c r="AM67" s="221"/>
      <c r="AN67" s="221"/>
      <c r="AO67" s="221"/>
      <c r="AP67" s="221"/>
      <c r="AQ67" s="221"/>
      <c r="GT67" s="162">
        <v>12</v>
      </c>
      <c r="GU67" s="162">
        <v>12</v>
      </c>
      <c r="GV67" s="162">
        <v>23</v>
      </c>
      <c r="GW67" s="162">
        <v>23</v>
      </c>
      <c r="GX67" s="162">
        <v>1700</v>
      </c>
    </row>
    <row r="68" spans="1:206" s="33" customFormat="1" ht="12" customHeight="1">
      <c r="A68" s="201">
        <v>101020210000000</v>
      </c>
      <c r="B68" s="37">
        <v>21</v>
      </c>
      <c r="C68" s="38" t="s">
        <v>104</v>
      </c>
      <c r="D68" s="39"/>
      <c r="E68" s="40">
        <v>34</v>
      </c>
      <c r="F68" s="40">
        <v>34</v>
      </c>
      <c r="G68" s="41">
        <v>100</v>
      </c>
      <c r="H68" s="42">
        <v>0</v>
      </c>
      <c r="I68" s="162">
        <v>156</v>
      </c>
      <c r="J68" s="162">
        <v>156</v>
      </c>
      <c r="K68" s="17">
        <v>100</v>
      </c>
      <c r="L68" s="42">
        <v>0</v>
      </c>
      <c r="M68" s="242">
        <v>9856</v>
      </c>
      <c r="N68" s="242">
        <v>11875</v>
      </c>
      <c r="O68" s="162">
        <v>12218</v>
      </c>
      <c r="P68" s="327">
        <v>123.96509740259741</v>
      </c>
      <c r="Q68" s="252"/>
      <c r="R68" s="283"/>
      <c r="S68" s="254"/>
      <c r="T68" s="221"/>
      <c r="U68" s="252"/>
      <c r="V68" s="283"/>
      <c r="W68" s="269"/>
      <c r="X68" s="221"/>
      <c r="Y68" s="258"/>
      <c r="Z68" s="254"/>
      <c r="AA68" s="221"/>
      <c r="AB68" s="221"/>
      <c r="AC68" s="221"/>
      <c r="AD68" s="221"/>
      <c r="AE68" s="221"/>
      <c r="AF68" s="221"/>
      <c r="AG68" s="221"/>
      <c r="AH68" s="221"/>
      <c r="AI68" s="221"/>
      <c r="AJ68" s="221"/>
      <c r="AK68" s="221"/>
      <c r="AL68" s="221"/>
      <c r="AM68" s="221"/>
      <c r="AN68" s="221"/>
      <c r="AO68" s="221"/>
      <c r="AP68" s="221"/>
      <c r="AQ68" s="221"/>
      <c r="GT68" s="162">
        <v>34</v>
      </c>
      <c r="GU68" s="162">
        <v>34</v>
      </c>
      <c r="GV68" s="162">
        <v>156</v>
      </c>
      <c r="GW68" s="162">
        <v>156</v>
      </c>
      <c r="GX68" s="162">
        <v>11900</v>
      </c>
    </row>
    <row r="69" spans="1:206" s="33" customFormat="1" ht="12" customHeight="1">
      <c r="A69" s="201">
        <v>101020211000000</v>
      </c>
      <c r="B69" s="37">
        <v>22</v>
      </c>
      <c r="C69" s="38" t="s">
        <v>175</v>
      </c>
      <c r="D69" s="39"/>
      <c r="E69" s="40">
        <v>9</v>
      </c>
      <c r="F69" s="40">
        <v>9</v>
      </c>
      <c r="G69" s="17">
        <v>100</v>
      </c>
      <c r="H69" s="42">
        <v>0</v>
      </c>
      <c r="I69" s="162">
        <v>24</v>
      </c>
      <c r="J69" s="162">
        <v>23</v>
      </c>
      <c r="K69" s="17">
        <v>95.83333333333334</v>
      </c>
      <c r="L69" s="42">
        <v>1</v>
      </c>
      <c r="M69" s="242">
        <v>1830</v>
      </c>
      <c r="N69" s="242">
        <v>2147</v>
      </c>
      <c r="O69" s="162">
        <v>2193</v>
      </c>
      <c r="P69" s="327">
        <v>119.83606557377048</v>
      </c>
      <c r="Q69" s="252"/>
      <c r="R69" s="283"/>
      <c r="S69" s="254"/>
      <c r="T69" s="221"/>
      <c r="U69" s="252"/>
      <c r="V69" s="283"/>
      <c r="W69" s="269"/>
      <c r="X69" s="221"/>
      <c r="Y69" s="258"/>
      <c r="Z69" s="254"/>
      <c r="AA69" s="221"/>
      <c r="AB69" s="221"/>
      <c r="AC69" s="221"/>
      <c r="AD69" s="221"/>
      <c r="AE69" s="221"/>
      <c r="AF69" s="221"/>
      <c r="AG69" s="221"/>
      <c r="AH69" s="221"/>
      <c r="AI69" s="221"/>
      <c r="AJ69" s="221"/>
      <c r="AK69" s="221"/>
      <c r="AL69" s="221"/>
      <c r="AM69" s="221"/>
      <c r="AN69" s="221"/>
      <c r="AO69" s="221"/>
      <c r="AP69" s="221"/>
      <c r="AQ69" s="221"/>
      <c r="GT69" s="162">
        <v>9</v>
      </c>
      <c r="GU69" s="162">
        <v>9</v>
      </c>
      <c r="GV69" s="162">
        <v>24</v>
      </c>
      <c r="GW69" s="162">
        <v>24</v>
      </c>
      <c r="GX69" s="162">
        <v>2200</v>
      </c>
    </row>
    <row r="70" spans="1:206" s="33" customFormat="1" ht="12" customHeight="1">
      <c r="A70" s="201">
        <v>101020212000000</v>
      </c>
      <c r="B70" s="37">
        <v>23</v>
      </c>
      <c r="C70" s="38" t="s">
        <v>59</v>
      </c>
      <c r="D70" s="39"/>
      <c r="E70" s="40">
        <v>21</v>
      </c>
      <c r="F70" s="40">
        <v>21</v>
      </c>
      <c r="G70" s="17">
        <v>100</v>
      </c>
      <c r="H70" s="42">
        <v>0</v>
      </c>
      <c r="I70" s="162">
        <v>16</v>
      </c>
      <c r="J70" s="162">
        <v>16</v>
      </c>
      <c r="K70" s="17">
        <v>100</v>
      </c>
      <c r="L70" s="42">
        <v>0</v>
      </c>
      <c r="M70" s="242">
        <v>2683</v>
      </c>
      <c r="N70" s="242">
        <v>3021</v>
      </c>
      <c r="O70" s="162">
        <v>3084</v>
      </c>
      <c r="P70" s="327">
        <v>114.94595601938128</v>
      </c>
      <c r="Q70" s="252"/>
      <c r="R70" s="283"/>
      <c r="S70" s="254"/>
      <c r="T70" s="221"/>
      <c r="U70" s="252"/>
      <c r="V70" s="283"/>
      <c r="W70" s="269"/>
      <c r="X70" s="221"/>
      <c r="Y70" s="258"/>
      <c r="Z70" s="254"/>
      <c r="AA70" s="221"/>
      <c r="AB70" s="221"/>
      <c r="AC70" s="221"/>
      <c r="AD70" s="221"/>
      <c r="AE70" s="221"/>
      <c r="AF70" s="221"/>
      <c r="AG70" s="221"/>
      <c r="AH70" s="221"/>
      <c r="AI70" s="221"/>
      <c r="AJ70" s="221"/>
      <c r="AK70" s="221"/>
      <c r="AL70" s="221"/>
      <c r="AM70" s="221"/>
      <c r="AN70" s="221"/>
      <c r="AO70" s="221"/>
      <c r="AP70" s="221"/>
      <c r="AQ70" s="221"/>
      <c r="GT70" s="162">
        <v>21</v>
      </c>
      <c r="GU70" s="162">
        <v>21</v>
      </c>
      <c r="GV70" s="162">
        <v>16</v>
      </c>
      <c r="GW70" s="162">
        <v>16</v>
      </c>
      <c r="GX70" s="162">
        <v>3100</v>
      </c>
    </row>
    <row r="71" spans="1:206" s="33" customFormat="1" ht="12" customHeight="1">
      <c r="A71" s="201">
        <v>101020213000000</v>
      </c>
      <c r="B71" s="37">
        <v>24</v>
      </c>
      <c r="C71" s="38" t="s">
        <v>60</v>
      </c>
      <c r="D71" s="39"/>
      <c r="E71" s="40">
        <v>8</v>
      </c>
      <c r="F71" s="40">
        <v>8</v>
      </c>
      <c r="G71" s="41">
        <v>100</v>
      </c>
      <c r="H71" s="42">
        <v>0</v>
      </c>
      <c r="I71" s="162">
        <v>30</v>
      </c>
      <c r="J71" s="162">
        <v>30</v>
      </c>
      <c r="K71" s="17">
        <v>100</v>
      </c>
      <c r="L71" s="42">
        <v>0</v>
      </c>
      <c r="M71" s="242">
        <v>1537</v>
      </c>
      <c r="N71" s="242">
        <v>1750</v>
      </c>
      <c r="O71" s="162">
        <v>1780</v>
      </c>
      <c r="P71" s="327">
        <v>115.81001951854262</v>
      </c>
      <c r="Q71" s="252"/>
      <c r="R71" s="283"/>
      <c r="S71" s="254"/>
      <c r="T71" s="221"/>
      <c r="U71" s="252"/>
      <c r="V71" s="283"/>
      <c r="W71" s="269"/>
      <c r="X71" s="221"/>
      <c r="Y71" s="258"/>
      <c r="Z71" s="254"/>
      <c r="AA71" s="221"/>
      <c r="AB71" s="221"/>
      <c r="AC71" s="221"/>
      <c r="AD71" s="221"/>
      <c r="AE71" s="221"/>
      <c r="AF71" s="221"/>
      <c r="AG71" s="221"/>
      <c r="AH71" s="221"/>
      <c r="AI71" s="221"/>
      <c r="AJ71" s="221"/>
      <c r="AK71" s="221"/>
      <c r="AL71" s="221"/>
      <c r="AM71" s="221"/>
      <c r="AN71" s="221"/>
      <c r="AO71" s="221"/>
      <c r="AP71" s="221"/>
      <c r="AQ71" s="221"/>
      <c r="GT71" s="162">
        <v>8</v>
      </c>
      <c r="GU71" s="162">
        <v>8</v>
      </c>
      <c r="GV71" s="162">
        <v>27</v>
      </c>
      <c r="GW71" s="162">
        <v>27</v>
      </c>
      <c r="GX71" s="162">
        <v>1800</v>
      </c>
    </row>
    <row r="72" spans="1:206" s="33" customFormat="1" ht="12.75" customHeight="1">
      <c r="A72" s="201">
        <v>101020214000000</v>
      </c>
      <c r="B72" s="37">
        <v>25</v>
      </c>
      <c r="C72" s="38" t="s">
        <v>43</v>
      </c>
      <c r="D72" s="39"/>
      <c r="E72" s="40">
        <v>10</v>
      </c>
      <c r="F72" s="40">
        <v>10</v>
      </c>
      <c r="G72" s="41">
        <v>100</v>
      </c>
      <c r="H72" s="42">
        <v>0</v>
      </c>
      <c r="I72" s="162">
        <v>8</v>
      </c>
      <c r="J72" s="162">
        <v>8</v>
      </c>
      <c r="K72" s="17">
        <v>100</v>
      </c>
      <c r="L72" s="42">
        <v>0</v>
      </c>
      <c r="M72" s="242">
        <v>2001</v>
      </c>
      <c r="N72" s="242">
        <v>2494</v>
      </c>
      <c r="O72" s="162">
        <v>2582</v>
      </c>
      <c r="P72" s="327">
        <v>129.03548225887056</v>
      </c>
      <c r="Q72" s="252"/>
      <c r="R72" s="283"/>
      <c r="S72" s="254"/>
      <c r="T72" s="221"/>
      <c r="U72" s="252"/>
      <c r="V72" s="283"/>
      <c r="W72" s="269"/>
      <c r="X72" s="221"/>
      <c r="Y72" s="258"/>
      <c r="Z72" s="254"/>
      <c r="AA72" s="221"/>
      <c r="AB72" s="221"/>
      <c r="AC72" s="221"/>
      <c r="AD72" s="221"/>
      <c r="AE72" s="221"/>
      <c r="AF72" s="221"/>
      <c r="AG72" s="221"/>
      <c r="AH72" s="221"/>
      <c r="AI72" s="221"/>
      <c r="AJ72" s="221"/>
      <c r="AK72" s="221"/>
      <c r="AL72" s="221"/>
      <c r="AM72" s="221"/>
      <c r="AN72" s="221"/>
      <c r="AO72" s="221"/>
      <c r="AP72" s="221"/>
      <c r="AQ72" s="221"/>
      <c r="GT72" s="162">
        <v>10</v>
      </c>
      <c r="GU72" s="162">
        <v>10</v>
      </c>
      <c r="GV72" s="162">
        <v>8</v>
      </c>
      <c r="GW72" s="162">
        <v>8</v>
      </c>
      <c r="GX72" s="162">
        <v>2600</v>
      </c>
    </row>
    <row r="73" spans="1:206" s="44" customFormat="1" ht="12" customHeight="1">
      <c r="A73" s="201">
        <v>101020218000000</v>
      </c>
      <c r="B73" s="37">
        <v>26</v>
      </c>
      <c r="C73" s="38" t="s">
        <v>118</v>
      </c>
      <c r="D73" s="39"/>
      <c r="E73" s="40">
        <v>26</v>
      </c>
      <c r="F73" s="40">
        <v>26</v>
      </c>
      <c r="G73" s="41">
        <v>100</v>
      </c>
      <c r="H73" s="42">
        <v>0</v>
      </c>
      <c r="I73" s="162">
        <v>4</v>
      </c>
      <c r="J73" s="162">
        <v>2</v>
      </c>
      <c r="K73" s="17">
        <v>50</v>
      </c>
      <c r="L73" s="42">
        <v>2</v>
      </c>
      <c r="M73" s="242">
        <v>3509</v>
      </c>
      <c r="N73" s="242">
        <v>3959</v>
      </c>
      <c r="O73" s="162">
        <v>4053</v>
      </c>
      <c r="P73" s="327">
        <v>115.50299230550014</v>
      </c>
      <c r="Q73" s="252"/>
      <c r="R73" s="283"/>
      <c r="S73" s="254"/>
      <c r="T73" s="284"/>
      <c r="U73" s="252"/>
      <c r="V73" s="283"/>
      <c r="W73" s="269"/>
      <c r="X73" s="284"/>
      <c r="Y73" s="258"/>
      <c r="Z73" s="254"/>
      <c r="AA73" s="284"/>
      <c r="AB73" s="284"/>
      <c r="AC73" s="284"/>
      <c r="AD73" s="284"/>
      <c r="AE73" s="284"/>
      <c r="AF73" s="284"/>
      <c r="AG73" s="284"/>
      <c r="AH73" s="284"/>
      <c r="AI73" s="284"/>
      <c r="AJ73" s="284"/>
      <c r="AK73" s="284"/>
      <c r="AL73" s="284"/>
      <c r="AM73" s="284"/>
      <c r="AN73" s="284"/>
      <c r="AO73" s="284"/>
      <c r="AP73" s="284"/>
      <c r="AQ73" s="284"/>
      <c r="GT73" s="162">
        <v>26</v>
      </c>
      <c r="GU73" s="162">
        <v>26</v>
      </c>
      <c r="GV73" s="162">
        <v>2</v>
      </c>
      <c r="GW73" s="162">
        <v>2</v>
      </c>
      <c r="GX73" s="162">
        <v>4000</v>
      </c>
    </row>
    <row r="74" spans="1:206" s="33" customFormat="1" ht="12.75" customHeight="1">
      <c r="A74" s="201">
        <v>101020219000000</v>
      </c>
      <c r="B74" s="37">
        <v>27</v>
      </c>
      <c r="C74" s="38" t="s">
        <v>31</v>
      </c>
      <c r="D74" s="39"/>
      <c r="E74" s="40">
        <v>24</v>
      </c>
      <c r="F74" s="40">
        <v>24</v>
      </c>
      <c r="G74" s="41">
        <v>100</v>
      </c>
      <c r="H74" s="42">
        <v>0</v>
      </c>
      <c r="I74" s="162">
        <v>27</v>
      </c>
      <c r="J74" s="162">
        <v>27</v>
      </c>
      <c r="K74" s="17">
        <v>100</v>
      </c>
      <c r="L74" s="42">
        <v>0</v>
      </c>
      <c r="M74" s="242">
        <v>4387</v>
      </c>
      <c r="N74" s="242">
        <v>5314</v>
      </c>
      <c r="O74" s="162">
        <v>5520</v>
      </c>
      <c r="P74" s="327">
        <v>125.82630499202187</v>
      </c>
      <c r="Q74" s="252"/>
      <c r="R74" s="283"/>
      <c r="S74" s="254"/>
      <c r="T74" s="221"/>
      <c r="U74" s="252"/>
      <c r="V74" s="283"/>
      <c r="W74" s="269"/>
      <c r="X74" s="221"/>
      <c r="Y74" s="258"/>
      <c r="Z74" s="254"/>
      <c r="AA74" s="221"/>
      <c r="AB74" s="221"/>
      <c r="AC74" s="221"/>
      <c r="AD74" s="221"/>
      <c r="AE74" s="221"/>
      <c r="AF74" s="221"/>
      <c r="AG74" s="221"/>
      <c r="AH74" s="221"/>
      <c r="AI74" s="221"/>
      <c r="AJ74" s="221"/>
      <c r="AK74" s="221"/>
      <c r="AL74" s="221"/>
      <c r="AM74" s="221"/>
      <c r="AN74" s="221"/>
      <c r="AO74" s="221"/>
      <c r="AP74" s="221"/>
      <c r="AQ74" s="221"/>
      <c r="GT74" s="162">
        <v>24</v>
      </c>
      <c r="GU74" s="162">
        <v>24</v>
      </c>
      <c r="GV74" s="162">
        <v>28</v>
      </c>
      <c r="GW74" s="162">
        <v>28</v>
      </c>
      <c r="GX74" s="162">
        <v>5400</v>
      </c>
    </row>
    <row r="75" spans="1:206" s="33" customFormat="1" ht="12" customHeight="1">
      <c r="A75" s="201">
        <v>101020220000000</v>
      </c>
      <c r="B75" s="37">
        <v>28</v>
      </c>
      <c r="C75" s="38" t="s">
        <v>61</v>
      </c>
      <c r="D75" s="39"/>
      <c r="E75" s="40">
        <v>7</v>
      </c>
      <c r="F75" s="40">
        <v>7</v>
      </c>
      <c r="G75" s="17">
        <v>100</v>
      </c>
      <c r="H75" s="42">
        <v>0</v>
      </c>
      <c r="I75" s="162">
        <v>5</v>
      </c>
      <c r="J75" s="162">
        <v>5</v>
      </c>
      <c r="K75" s="17">
        <v>100</v>
      </c>
      <c r="L75" s="42">
        <v>0</v>
      </c>
      <c r="M75" s="242">
        <v>515</v>
      </c>
      <c r="N75" s="242">
        <v>647</v>
      </c>
      <c r="O75" s="162">
        <v>658</v>
      </c>
      <c r="P75" s="327">
        <v>127.76699029126213</v>
      </c>
      <c r="Q75" s="252"/>
      <c r="R75" s="283"/>
      <c r="S75" s="254"/>
      <c r="T75" s="221"/>
      <c r="U75" s="252"/>
      <c r="V75" s="283"/>
      <c r="W75" s="269"/>
      <c r="X75" s="221"/>
      <c r="Y75" s="258"/>
      <c r="Z75" s="254"/>
      <c r="AA75" s="221"/>
      <c r="AB75" s="221"/>
      <c r="AC75" s="221"/>
      <c r="AD75" s="221"/>
      <c r="AE75" s="221"/>
      <c r="AF75" s="221"/>
      <c r="AG75" s="221"/>
      <c r="AH75" s="221"/>
      <c r="AI75" s="221"/>
      <c r="AJ75" s="221"/>
      <c r="AK75" s="221"/>
      <c r="AL75" s="221"/>
      <c r="AM75" s="221"/>
      <c r="AN75" s="221"/>
      <c r="AO75" s="221"/>
      <c r="AP75" s="221"/>
      <c r="AQ75" s="221"/>
      <c r="GT75" s="162">
        <v>7</v>
      </c>
      <c r="GU75" s="162">
        <v>7</v>
      </c>
      <c r="GV75" s="162">
        <v>4</v>
      </c>
      <c r="GW75" s="162">
        <v>4</v>
      </c>
      <c r="GX75" s="162">
        <v>700</v>
      </c>
    </row>
    <row r="76" spans="1:206" s="33" customFormat="1" ht="12" customHeight="1">
      <c r="A76" s="201">
        <v>101020215000000</v>
      </c>
      <c r="B76" s="37">
        <v>29</v>
      </c>
      <c r="C76" s="38" t="s">
        <v>42</v>
      </c>
      <c r="D76" s="39"/>
      <c r="E76" s="40">
        <v>49</v>
      </c>
      <c r="F76" s="40">
        <v>49</v>
      </c>
      <c r="G76" s="41">
        <v>100</v>
      </c>
      <c r="H76" s="42">
        <v>0</v>
      </c>
      <c r="I76" s="162">
        <v>16</v>
      </c>
      <c r="J76" s="162">
        <v>16</v>
      </c>
      <c r="K76" s="17">
        <v>100</v>
      </c>
      <c r="L76" s="42">
        <v>0</v>
      </c>
      <c r="M76" s="242">
        <v>8982</v>
      </c>
      <c r="N76" s="242">
        <v>11299</v>
      </c>
      <c r="O76" s="162">
        <v>11633</v>
      </c>
      <c r="P76" s="327">
        <v>129.51458472500556</v>
      </c>
      <c r="Q76" s="252"/>
      <c r="R76" s="283"/>
      <c r="S76" s="254"/>
      <c r="T76" s="221"/>
      <c r="U76" s="252"/>
      <c r="V76" s="283"/>
      <c r="W76" s="269"/>
      <c r="X76" s="221"/>
      <c r="Y76" s="258"/>
      <c r="Z76" s="254"/>
      <c r="AA76" s="221"/>
      <c r="AB76" s="221"/>
      <c r="AC76" s="221"/>
      <c r="AD76" s="221"/>
      <c r="AE76" s="221"/>
      <c r="AF76" s="221"/>
      <c r="AG76" s="221"/>
      <c r="AH76" s="221"/>
      <c r="AI76" s="221"/>
      <c r="AJ76" s="221"/>
      <c r="AK76" s="221"/>
      <c r="AL76" s="221"/>
      <c r="AM76" s="221"/>
      <c r="AN76" s="221"/>
      <c r="AO76" s="221"/>
      <c r="AP76" s="221"/>
      <c r="AQ76" s="221"/>
      <c r="GT76" s="162">
        <v>49</v>
      </c>
      <c r="GU76" s="162">
        <v>49</v>
      </c>
      <c r="GV76" s="162">
        <v>15</v>
      </c>
      <c r="GW76" s="162">
        <v>15</v>
      </c>
      <c r="GX76" s="162">
        <v>11400</v>
      </c>
    </row>
    <row r="77" spans="1:206" s="33" customFormat="1" ht="12" customHeight="1">
      <c r="A77" s="201">
        <v>101020216000000</v>
      </c>
      <c r="B77" s="37">
        <v>30</v>
      </c>
      <c r="C77" s="38" t="s">
        <v>108</v>
      </c>
      <c r="D77" s="39"/>
      <c r="E77" s="40">
        <v>36</v>
      </c>
      <c r="F77" s="40">
        <v>36</v>
      </c>
      <c r="G77" s="41">
        <v>100</v>
      </c>
      <c r="H77" s="42">
        <v>0</v>
      </c>
      <c r="I77" s="162">
        <v>2</v>
      </c>
      <c r="J77" s="162">
        <v>2</v>
      </c>
      <c r="K77" s="17">
        <v>100</v>
      </c>
      <c r="L77" s="42">
        <v>0</v>
      </c>
      <c r="M77" s="242">
        <v>5930</v>
      </c>
      <c r="N77" s="242">
        <v>6913</v>
      </c>
      <c r="O77" s="162">
        <v>7046</v>
      </c>
      <c r="P77" s="327">
        <v>118.81956155143338</v>
      </c>
      <c r="Q77" s="252"/>
      <c r="R77" s="283"/>
      <c r="S77" s="254"/>
      <c r="T77" s="221"/>
      <c r="U77" s="252"/>
      <c r="V77" s="283"/>
      <c r="W77" s="269"/>
      <c r="X77" s="221"/>
      <c r="Y77" s="258"/>
      <c r="Z77" s="254"/>
      <c r="AA77" s="221"/>
      <c r="AB77" s="221"/>
      <c r="AC77" s="221"/>
      <c r="AD77" s="221"/>
      <c r="AE77" s="221"/>
      <c r="AF77" s="221"/>
      <c r="AG77" s="221"/>
      <c r="AH77" s="221"/>
      <c r="AI77" s="221"/>
      <c r="AJ77" s="221"/>
      <c r="AK77" s="221"/>
      <c r="AL77" s="221"/>
      <c r="AM77" s="221"/>
      <c r="AN77" s="221"/>
      <c r="AO77" s="221"/>
      <c r="AP77" s="221"/>
      <c r="AQ77" s="221"/>
      <c r="GT77" s="162">
        <v>36</v>
      </c>
      <c r="GU77" s="162">
        <v>36</v>
      </c>
      <c r="GV77" s="162">
        <v>2</v>
      </c>
      <c r="GW77" s="162">
        <v>2</v>
      </c>
      <c r="GX77" s="162">
        <v>7000</v>
      </c>
    </row>
    <row r="78" spans="1:206" s="33" customFormat="1" ht="12" customHeight="1">
      <c r="A78" s="201">
        <v>101020217000000</v>
      </c>
      <c r="B78" s="37">
        <v>31</v>
      </c>
      <c r="C78" s="38" t="s">
        <v>109</v>
      </c>
      <c r="D78" s="39"/>
      <c r="E78" s="40">
        <v>33</v>
      </c>
      <c r="F78" s="40">
        <v>33</v>
      </c>
      <c r="G78" s="41">
        <v>100</v>
      </c>
      <c r="H78" s="42">
        <v>0</v>
      </c>
      <c r="I78" s="162">
        <v>77</v>
      </c>
      <c r="J78" s="162">
        <v>74</v>
      </c>
      <c r="K78" s="17">
        <v>96.1038961038961</v>
      </c>
      <c r="L78" s="42">
        <v>3</v>
      </c>
      <c r="M78" s="242">
        <v>6944</v>
      </c>
      <c r="N78" s="242">
        <v>9247</v>
      </c>
      <c r="O78" s="162">
        <v>9404</v>
      </c>
      <c r="P78" s="327">
        <v>135.426267281106</v>
      </c>
      <c r="Q78" s="252"/>
      <c r="R78" s="283"/>
      <c r="S78" s="254"/>
      <c r="T78" s="221"/>
      <c r="U78" s="252"/>
      <c r="V78" s="283"/>
      <c r="W78" s="269"/>
      <c r="X78" s="221"/>
      <c r="Y78" s="258"/>
      <c r="Z78" s="254"/>
      <c r="AA78" s="221"/>
      <c r="AB78" s="221"/>
      <c r="AC78" s="221"/>
      <c r="AD78" s="221"/>
      <c r="AE78" s="221"/>
      <c r="AF78" s="221"/>
      <c r="AG78" s="221"/>
      <c r="AH78" s="221"/>
      <c r="AI78" s="221"/>
      <c r="AJ78" s="221"/>
      <c r="AK78" s="221"/>
      <c r="AL78" s="221"/>
      <c r="AM78" s="221"/>
      <c r="AN78" s="221"/>
      <c r="AO78" s="221"/>
      <c r="AP78" s="221"/>
      <c r="AQ78" s="221"/>
      <c r="GT78" s="162">
        <v>33</v>
      </c>
      <c r="GU78" s="162">
        <v>33</v>
      </c>
      <c r="GV78" s="162">
        <v>77</v>
      </c>
      <c r="GW78" s="162">
        <v>77</v>
      </c>
      <c r="GX78" s="162">
        <v>9300</v>
      </c>
    </row>
    <row r="79" spans="1:206" s="33" customFormat="1" ht="12" customHeight="1">
      <c r="A79" s="201">
        <v>101020221000000</v>
      </c>
      <c r="B79" s="37">
        <v>32</v>
      </c>
      <c r="C79" s="38" t="s">
        <v>62</v>
      </c>
      <c r="D79" s="39"/>
      <c r="E79" s="40">
        <v>6</v>
      </c>
      <c r="F79" s="40">
        <v>6</v>
      </c>
      <c r="G79" s="17">
        <v>100</v>
      </c>
      <c r="H79" s="42">
        <v>0</v>
      </c>
      <c r="I79" s="162">
        <v>19</v>
      </c>
      <c r="J79" s="162">
        <v>18</v>
      </c>
      <c r="K79" s="17">
        <v>94.73684210526315</v>
      </c>
      <c r="L79" s="42">
        <v>1</v>
      </c>
      <c r="M79" s="242">
        <v>972</v>
      </c>
      <c r="N79" s="242">
        <v>867</v>
      </c>
      <c r="O79" s="162">
        <v>871</v>
      </c>
      <c r="P79" s="327">
        <v>89.60905349794238</v>
      </c>
      <c r="Q79" s="252"/>
      <c r="R79" s="283"/>
      <c r="S79" s="254"/>
      <c r="T79" s="221"/>
      <c r="U79" s="252"/>
      <c r="V79" s="283"/>
      <c r="W79" s="269"/>
      <c r="X79" s="221"/>
      <c r="Y79" s="258"/>
      <c r="Z79" s="254"/>
      <c r="AA79" s="221"/>
      <c r="AB79" s="221"/>
      <c r="AC79" s="221"/>
      <c r="AD79" s="221"/>
      <c r="AE79" s="221"/>
      <c r="AF79" s="221"/>
      <c r="AG79" s="221"/>
      <c r="AH79" s="221"/>
      <c r="AI79" s="221"/>
      <c r="AJ79" s="221"/>
      <c r="AK79" s="221"/>
      <c r="AL79" s="221"/>
      <c r="AM79" s="221"/>
      <c r="AN79" s="221"/>
      <c r="AO79" s="221"/>
      <c r="AP79" s="221"/>
      <c r="AQ79" s="221"/>
      <c r="GT79" s="162">
        <v>6</v>
      </c>
      <c r="GU79" s="162">
        <v>6</v>
      </c>
      <c r="GV79" s="162">
        <v>16</v>
      </c>
      <c r="GW79" s="162">
        <v>16</v>
      </c>
      <c r="GX79" s="162">
        <v>900</v>
      </c>
    </row>
    <row r="80" spans="1:206" s="33" customFormat="1" ht="12" customHeight="1">
      <c r="A80" s="201">
        <v>101020222000000</v>
      </c>
      <c r="B80" s="37">
        <v>33</v>
      </c>
      <c r="C80" s="38" t="s">
        <v>30</v>
      </c>
      <c r="D80" s="39"/>
      <c r="E80" s="40">
        <v>8</v>
      </c>
      <c r="F80" s="40">
        <v>8</v>
      </c>
      <c r="G80" s="41">
        <v>100</v>
      </c>
      <c r="H80" s="42">
        <v>0</v>
      </c>
      <c r="I80" s="162">
        <v>68</v>
      </c>
      <c r="J80" s="162">
        <v>66</v>
      </c>
      <c r="K80" s="17">
        <v>97.05882352941177</v>
      </c>
      <c r="L80" s="42">
        <v>2</v>
      </c>
      <c r="M80" s="242">
        <v>2505</v>
      </c>
      <c r="N80" s="242">
        <v>2916</v>
      </c>
      <c r="O80" s="162">
        <v>3010</v>
      </c>
      <c r="P80" s="327">
        <v>120.15968063872255</v>
      </c>
      <c r="Q80" s="252"/>
      <c r="R80" s="283"/>
      <c r="S80" s="254"/>
      <c r="T80" s="221"/>
      <c r="U80" s="252"/>
      <c r="V80" s="283"/>
      <c r="W80" s="269"/>
      <c r="X80" s="221"/>
      <c r="Y80" s="258"/>
      <c r="Z80" s="254"/>
      <c r="AA80" s="221"/>
      <c r="AB80" s="221"/>
      <c r="AC80" s="221"/>
      <c r="AD80" s="221"/>
      <c r="AE80" s="221"/>
      <c r="AF80" s="221"/>
      <c r="AG80" s="221"/>
      <c r="AH80" s="221"/>
      <c r="AI80" s="221"/>
      <c r="AJ80" s="221"/>
      <c r="AK80" s="221"/>
      <c r="AL80" s="221"/>
      <c r="AM80" s="221"/>
      <c r="AN80" s="221"/>
      <c r="AO80" s="221"/>
      <c r="AP80" s="221"/>
      <c r="AQ80" s="221"/>
      <c r="GT80" s="162">
        <v>8</v>
      </c>
      <c r="GU80" s="162">
        <v>8</v>
      </c>
      <c r="GV80" s="162">
        <v>68</v>
      </c>
      <c r="GW80" s="162">
        <v>68</v>
      </c>
      <c r="GX80" s="162">
        <v>3000</v>
      </c>
    </row>
    <row r="81" spans="1:206" s="33" customFormat="1" ht="12" customHeight="1">
      <c r="A81" s="201">
        <v>101020223000000</v>
      </c>
      <c r="B81" s="45">
        <v>34</v>
      </c>
      <c r="C81" s="46" t="s">
        <v>11</v>
      </c>
      <c r="D81" s="47"/>
      <c r="E81" s="48">
        <v>43</v>
      </c>
      <c r="F81" s="48">
        <v>43</v>
      </c>
      <c r="G81" s="49">
        <v>100</v>
      </c>
      <c r="H81" s="50">
        <v>0</v>
      </c>
      <c r="I81" s="162">
        <v>28</v>
      </c>
      <c r="J81" s="162">
        <v>28</v>
      </c>
      <c r="K81" s="51">
        <v>100</v>
      </c>
      <c r="L81" s="50">
        <v>0</v>
      </c>
      <c r="M81" s="242">
        <v>8644</v>
      </c>
      <c r="N81" s="242">
        <v>10886</v>
      </c>
      <c r="O81" s="163">
        <v>11256</v>
      </c>
      <c r="P81" s="327">
        <v>130.21749190189726</v>
      </c>
      <c r="Q81" s="252"/>
      <c r="R81" s="283"/>
      <c r="S81" s="254"/>
      <c r="T81" s="221"/>
      <c r="U81" s="252"/>
      <c r="V81" s="283"/>
      <c r="W81" s="269"/>
      <c r="X81" s="221"/>
      <c r="Y81" s="258"/>
      <c r="Z81" s="254"/>
      <c r="AA81" s="221"/>
      <c r="AB81" s="221"/>
      <c r="AC81" s="221"/>
      <c r="AD81" s="221"/>
      <c r="AE81" s="221"/>
      <c r="AF81" s="221"/>
      <c r="AG81" s="221"/>
      <c r="AH81" s="221"/>
      <c r="AI81" s="221"/>
      <c r="AJ81" s="221"/>
      <c r="AK81" s="221"/>
      <c r="AL81" s="221"/>
      <c r="AM81" s="221"/>
      <c r="AN81" s="221"/>
      <c r="AO81" s="221"/>
      <c r="AP81" s="221"/>
      <c r="AQ81" s="221"/>
      <c r="GT81" s="163">
        <v>43</v>
      </c>
      <c r="GU81" s="163">
        <v>43</v>
      </c>
      <c r="GV81" s="163">
        <v>25</v>
      </c>
      <c r="GW81" s="163">
        <v>25</v>
      </c>
      <c r="GX81" s="163">
        <v>10800</v>
      </c>
    </row>
    <row r="82" spans="1:206" s="33" customFormat="1" ht="12" customHeight="1">
      <c r="A82" s="48"/>
      <c r="B82" s="481" t="s">
        <v>125</v>
      </c>
      <c r="C82" s="482"/>
      <c r="D82" s="483"/>
      <c r="E82" s="52">
        <v>768</v>
      </c>
      <c r="F82" s="52">
        <v>768</v>
      </c>
      <c r="G82" s="29">
        <v>100</v>
      </c>
      <c r="H82" s="53">
        <v>0</v>
      </c>
      <c r="I82" s="54">
        <v>902</v>
      </c>
      <c r="J82" s="54">
        <v>882</v>
      </c>
      <c r="K82" s="29">
        <v>97.78270509977827</v>
      </c>
      <c r="L82" s="53">
        <v>20</v>
      </c>
      <c r="M82" s="182">
        <v>157043</v>
      </c>
      <c r="N82" s="182">
        <v>186836</v>
      </c>
      <c r="O82" s="28">
        <v>192504</v>
      </c>
      <c r="P82" s="328">
        <v>122.5804397521698</v>
      </c>
      <c r="Q82" s="271"/>
      <c r="R82" s="285"/>
      <c r="S82" s="272"/>
      <c r="T82" s="221"/>
      <c r="U82" s="271"/>
      <c r="V82" s="285"/>
      <c r="W82" s="286"/>
      <c r="X82" s="221"/>
      <c r="Y82" s="258"/>
      <c r="Z82" s="254"/>
      <c r="AA82" s="221"/>
      <c r="AB82" s="221"/>
      <c r="AC82" s="221"/>
      <c r="AD82" s="221"/>
      <c r="AE82" s="221"/>
      <c r="AF82" s="221"/>
      <c r="AG82" s="221"/>
      <c r="AH82" s="221"/>
      <c r="AI82" s="221"/>
      <c r="AJ82" s="221"/>
      <c r="AK82" s="221"/>
      <c r="AL82" s="221"/>
      <c r="AM82" s="221"/>
      <c r="AN82" s="221"/>
      <c r="AO82" s="221"/>
      <c r="AP82" s="221"/>
      <c r="AQ82" s="221"/>
      <c r="GT82" s="54">
        <v>768</v>
      </c>
      <c r="GU82" s="54">
        <v>768</v>
      </c>
      <c r="GV82" s="54">
        <v>892</v>
      </c>
      <c r="GW82" s="54">
        <v>881</v>
      </c>
      <c r="GX82" s="54">
        <v>192209</v>
      </c>
    </row>
    <row r="83" spans="13:206" ht="12.75">
      <c r="M83" s="213"/>
      <c r="N83" s="213"/>
      <c r="Q83" s="275"/>
      <c r="U83" s="275"/>
      <c r="Y83" s="258"/>
      <c r="Z83" s="254"/>
      <c r="GT83" s="173">
        <v>768</v>
      </c>
      <c r="GU83" s="173">
        <v>768</v>
      </c>
      <c r="GV83" s="173">
        <v>892</v>
      </c>
      <c r="GW83" s="173">
        <v>881</v>
      </c>
      <c r="GX83" s="173">
        <v>192209</v>
      </c>
    </row>
    <row r="84" spans="1:43" s="55" customFormat="1" ht="15" customHeight="1">
      <c r="A84" s="442" t="s">
        <v>38</v>
      </c>
      <c r="B84" s="442"/>
      <c r="C84" s="442"/>
      <c r="D84" s="442"/>
      <c r="E84" s="442"/>
      <c r="F84" s="442"/>
      <c r="G84" s="442"/>
      <c r="H84" s="442"/>
      <c r="I84" s="442"/>
      <c r="J84" s="442"/>
      <c r="K84" s="442"/>
      <c r="L84" s="442"/>
      <c r="M84" s="442"/>
      <c r="N84" s="442"/>
      <c r="O84" s="442"/>
      <c r="P84" s="442"/>
      <c r="Q84" s="223"/>
      <c r="R84" s="223"/>
      <c r="S84" s="253"/>
      <c r="T84" s="287"/>
      <c r="U84" s="222"/>
      <c r="V84" s="222"/>
      <c r="W84" s="222"/>
      <c r="X84" s="222"/>
      <c r="Y84" s="258"/>
      <c r="Z84" s="254"/>
      <c r="AA84" s="222"/>
      <c r="AB84" s="222"/>
      <c r="AC84" s="222"/>
      <c r="AD84" s="222"/>
      <c r="AE84" s="222"/>
      <c r="AF84" s="222"/>
      <c r="AG84" s="222"/>
      <c r="AH84" s="222"/>
      <c r="AI84" s="222"/>
      <c r="AJ84" s="222"/>
      <c r="AK84" s="222"/>
      <c r="AL84" s="222"/>
      <c r="AM84" s="222"/>
      <c r="AN84" s="222"/>
      <c r="AO84" s="222"/>
      <c r="AP84" s="222"/>
      <c r="AQ84" s="222"/>
    </row>
    <row r="85" spans="1:43" s="57" customFormat="1" ht="12" customHeight="1">
      <c r="A85" s="443" t="s">
        <v>133</v>
      </c>
      <c r="B85" s="443"/>
      <c r="C85" s="443"/>
      <c r="D85" s="443"/>
      <c r="E85" s="443"/>
      <c r="F85" s="443"/>
      <c r="G85" s="443"/>
      <c r="H85" s="443"/>
      <c r="I85" s="443"/>
      <c r="J85" s="443"/>
      <c r="K85" s="443"/>
      <c r="L85" s="443"/>
      <c r="M85" s="443"/>
      <c r="N85" s="443"/>
      <c r="O85" s="443"/>
      <c r="P85" s="443"/>
      <c r="Q85" s="225"/>
      <c r="R85" s="225"/>
      <c r="S85" s="254"/>
      <c r="T85" s="224"/>
      <c r="U85" s="224"/>
      <c r="V85" s="224"/>
      <c r="W85" s="224"/>
      <c r="X85" s="224"/>
      <c r="Y85" s="258"/>
      <c r="Z85" s="254"/>
      <c r="AA85" s="224"/>
      <c r="AB85" s="224"/>
      <c r="AC85" s="224"/>
      <c r="AD85" s="224"/>
      <c r="AE85" s="224"/>
      <c r="AF85" s="224"/>
      <c r="AG85" s="224"/>
      <c r="AH85" s="224"/>
      <c r="AI85" s="224"/>
      <c r="AJ85" s="224"/>
      <c r="AK85" s="224"/>
      <c r="AL85" s="224"/>
      <c r="AM85" s="224"/>
      <c r="AN85" s="224"/>
      <c r="AO85" s="224"/>
      <c r="AP85" s="224"/>
      <c r="AQ85" s="224"/>
    </row>
    <row r="86" spans="1:43" s="57" customFormat="1" ht="12" customHeight="1">
      <c r="A86" s="56"/>
      <c r="B86" s="56"/>
      <c r="C86" s="56"/>
      <c r="D86" s="56"/>
      <c r="E86" s="56"/>
      <c r="F86" s="56"/>
      <c r="G86" s="56"/>
      <c r="H86" s="56"/>
      <c r="I86" s="56"/>
      <c r="J86" s="56"/>
      <c r="K86" s="56"/>
      <c r="L86" s="56"/>
      <c r="M86" s="183"/>
      <c r="N86" s="183"/>
      <c r="O86" s="149"/>
      <c r="P86" s="332"/>
      <c r="Q86" s="288"/>
      <c r="R86" s="259"/>
      <c r="S86" s="261"/>
      <c r="T86" s="224"/>
      <c r="U86" s="288"/>
      <c r="V86" s="259"/>
      <c r="W86" s="289"/>
      <c r="X86" s="224"/>
      <c r="Y86" s="258"/>
      <c r="Z86" s="254"/>
      <c r="AA86" s="224"/>
      <c r="AB86" s="224"/>
      <c r="AC86" s="224"/>
      <c r="AD86" s="224"/>
      <c r="AE86" s="224"/>
      <c r="AF86" s="224"/>
      <c r="AG86" s="224"/>
      <c r="AH86" s="224"/>
      <c r="AI86" s="224"/>
      <c r="AJ86" s="224"/>
      <c r="AK86" s="224"/>
      <c r="AL86" s="224"/>
      <c r="AM86" s="224"/>
      <c r="AN86" s="224"/>
      <c r="AO86" s="224"/>
      <c r="AP86" s="224"/>
      <c r="AQ86" s="224"/>
    </row>
    <row r="87" spans="1:43" s="57" customFormat="1" ht="12" customHeight="1">
      <c r="A87" s="480" t="s">
        <v>153</v>
      </c>
      <c r="B87" s="480"/>
      <c r="C87" s="480"/>
      <c r="D87" s="480"/>
      <c r="E87" s="480"/>
      <c r="F87" s="480"/>
      <c r="G87" s="480"/>
      <c r="H87" s="480"/>
      <c r="I87" s="480"/>
      <c r="J87" s="480"/>
      <c r="K87" s="480"/>
      <c r="L87" s="480"/>
      <c r="M87" s="480"/>
      <c r="N87" s="480"/>
      <c r="O87" s="480"/>
      <c r="P87" s="480"/>
      <c r="Q87" s="225"/>
      <c r="R87" s="225"/>
      <c r="S87" s="254"/>
      <c r="T87" s="224"/>
      <c r="U87" s="224"/>
      <c r="V87" s="224"/>
      <c r="W87" s="224"/>
      <c r="X87" s="224"/>
      <c r="Y87" s="258"/>
      <c r="Z87" s="254"/>
      <c r="AA87" s="224"/>
      <c r="AB87" s="224"/>
      <c r="AC87" s="224"/>
      <c r="AD87" s="224"/>
      <c r="AE87" s="224"/>
      <c r="AF87" s="224"/>
      <c r="AG87" s="224"/>
      <c r="AH87" s="224"/>
      <c r="AI87" s="224"/>
      <c r="AJ87" s="224"/>
      <c r="AK87" s="224"/>
      <c r="AL87" s="224"/>
      <c r="AM87" s="224"/>
      <c r="AN87" s="224"/>
      <c r="AO87" s="224"/>
      <c r="AP87" s="224"/>
      <c r="AQ87" s="224"/>
    </row>
    <row r="88" spans="1:43" s="57" customFormat="1" ht="12" customHeight="1">
      <c r="A88" s="443"/>
      <c r="B88" s="443"/>
      <c r="C88" s="443"/>
      <c r="D88" s="443"/>
      <c r="E88" s="443"/>
      <c r="F88" s="443"/>
      <c r="G88" s="443"/>
      <c r="H88" s="443"/>
      <c r="I88" s="443"/>
      <c r="J88" s="443"/>
      <c r="K88" s="443"/>
      <c r="L88" s="443"/>
      <c r="M88" s="443"/>
      <c r="N88" s="443"/>
      <c r="O88" s="443"/>
      <c r="P88" s="443"/>
      <c r="Q88" s="225"/>
      <c r="R88" s="225"/>
      <c r="S88" s="254"/>
      <c r="T88" s="224"/>
      <c r="U88" s="224"/>
      <c r="V88" s="224"/>
      <c r="W88" s="224"/>
      <c r="X88" s="224"/>
      <c r="Y88" s="258"/>
      <c r="Z88" s="254"/>
      <c r="AA88" s="224"/>
      <c r="AB88" s="224"/>
      <c r="AC88" s="224"/>
      <c r="AD88" s="224"/>
      <c r="AE88" s="224"/>
      <c r="AF88" s="224"/>
      <c r="AG88" s="224"/>
      <c r="AH88" s="224"/>
      <c r="AI88" s="224"/>
      <c r="AJ88" s="224"/>
      <c r="AK88" s="224"/>
      <c r="AL88" s="224"/>
      <c r="AM88" s="224"/>
      <c r="AN88" s="224"/>
      <c r="AO88" s="224"/>
      <c r="AP88" s="224"/>
      <c r="AQ88" s="224"/>
    </row>
    <row r="89" spans="1:43" s="57" customFormat="1" ht="12" customHeight="1">
      <c r="A89" s="56"/>
      <c r="B89" s="56"/>
      <c r="C89" s="56"/>
      <c r="D89" s="56"/>
      <c r="E89" s="56"/>
      <c r="F89" s="56"/>
      <c r="G89" s="56"/>
      <c r="H89" s="56"/>
      <c r="I89" s="56"/>
      <c r="J89" s="56"/>
      <c r="K89" s="56"/>
      <c r="L89" s="56"/>
      <c r="M89" s="183"/>
      <c r="N89" s="183"/>
      <c r="O89" s="149"/>
      <c r="P89" s="332"/>
      <c r="Q89" s="288"/>
      <c r="R89" s="259"/>
      <c r="S89" s="261"/>
      <c r="T89" s="224"/>
      <c r="U89" s="288"/>
      <c r="V89" s="259"/>
      <c r="W89" s="289"/>
      <c r="X89" s="224"/>
      <c r="Y89" s="258"/>
      <c r="Z89" s="254"/>
      <c r="AA89" s="224"/>
      <c r="AB89" s="224"/>
      <c r="AC89" s="224"/>
      <c r="AD89" s="224"/>
      <c r="AE89" s="224"/>
      <c r="AF89" s="224"/>
      <c r="AG89" s="224"/>
      <c r="AH89" s="224"/>
      <c r="AI89" s="224"/>
      <c r="AJ89" s="224"/>
      <c r="AK89" s="224"/>
      <c r="AL89" s="224"/>
      <c r="AM89" s="224"/>
      <c r="AN89" s="224"/>
      <c r="AO89" s="224"/>
      <c r="AP89" s="224"/>
      <c r="AQ89" s="224"/>
    </row>
    <row r="90" spans="1:43" s="57" customFormat="1" ht="12" customHeight="1">
      <c r="A90" s="444" t="s">
        <v>225</v>
      </c>
      <c r="B90" s="429" t="s">
        <v>119</v>
      </c>
      <c r="C90" s="430"/>
      <c r="D90" s="444" t="s">
        <v>227</v>
      </c>
      <c r="E90" s="463" t="s">
        <v>156</v>
      </c>
      <c r="F90" s="464"/>
      <c r="G90" s="464"/>
      <c r="H90" s="465"/>
      <c r="I90" s="463" t="s">
        <v>120</v>
      </c>
      <c r="J90" s="464"/>
      <c r="K90" s="464"/>
      <c r="L90" s="465"/>
      <c r="M90" s="463" t="s">
        <v>157</v>
      </c>
      <c r="N90" s="464"/>
      <c r="O90" s="464"/>
      <c r="P90" s="465"/>
      <c r="Q90" s="494"/>
      <c r="R90" s="494"/>
      <c r="S90" s="494"/>
      <c r="T90" s="224"/>
      <c r="U90" s="494"/>
      <c r="V90" s="494"/>
      <c r="W90" s="494"/>
      <c r="X90" s="224"/>
      <c r="Y90" s="258"/>
      <c r="Z90" s="254"/>
      <c r="AA90" s="224"/>
      <c r="AB90" s="224"/>
      <c r="AC90" s="224"/>
      <c r="AD90" s="224"/>
      <c r="AE90" s="224"/>
      <c r="AF90" s="224"/>
      <c r="AG90" s="224"/>
      <c r="AH90" s="224"/>
      <c r="AI90" s="224"/>
      <c r="AJ90" s="224"/>
      <c r="AK90" s="224"/>
      <c r="AL90" s="224"/>
      <c r="AM90" s="224"/>
      <c r="AN90" s="224"/>
      <c r="AO90" s="224"/>
      <c r="AP90" s="224"/>
      <c r="AQ90" s="224"/>
    </row>
    <row r="91" spans="1:43" s="57" customFormat="1" ht="12" customHeight="1">
      <c r="A91" s="447"/>
      <c r="B91" s="431"/>
      <c r="C91" s="432"/>
      <c r="D91" s="447"/>
      <c r="E91" s="461" t="s">
        <v>121</v>
      </c>
      <c r="F91" s="463" t="s">
        <v>122</v>
      </c>
      <c r="G91" s="465"/>
      <c r="H91" s="461" t="s">
        <v>8</v>
      </c>
      <c r="I91" s="461" t="s">
        <v>121</v>
      </c>
      <c r="J91" s="463" t="s">
        <v>122</v>
      </c>
      <c r="K91" s="465"/>
      <c r="L91" s="461" t="s">
        <v>8</v>
      </c>
      <c r="M91" s="444" t="s">
        <v>226</v>
      </c>
      <c r="N91" s="439" t="s">
        <v>160</v>
      </c>
      <c r="O91" s="440"/>
      <c r="P91" s="441"/>
      <c r="Q91" s="493"/>
      <c r="R91" s="494"/>
      <c r="S91" s="494"/>
      <c r="T91" s="224"/>
      <c r="U91" s="493"/>
      <c r="V91" s="494"/>
      <c r="W91" s="494"/>
      <c r="X91" s="224"/>
      <c r="Y91" s="258"/>
      <c r="Z91" s="254"/>
      <c r="AA91" s="224"/>
      <c r="AB91" s="224"/>
      <c r="AC91" s="224"/>
      <c r="AD91" s="224"/>
      <c r="AE91" s="224"/>
      <c r="AF91" s="224"/>
      <c r="AG91" s="224"/>
      <c r="AH91" s="224"/>
      <c r="AI91" s="224"/>
      <c r="AJ91" s="224"/>
      <c r="AK91" s="224"/>
      <c r="AL91" s="224"/>
      <c r="AM91" s="224"/>
      <c r="AN91" s="224"/>
      <c r="AO91" s="224"/>
      <c r="AP91" s="224"/>
      <c r="AQ91" s="224"/>
    </row>
    <row r="92" spans="1:43" s="57" customFormat="1" ht="22.5">
      <c r="A92" s="445"/>
      <c r="B92" s="424" t="s">
        <v>208</v>
      </c>
      <c r="C92" s="425"/>
      <c r="D92" s="445"/>
      <c r="E92" s="462"/>
      <c r="F92" s="248" t="s">
        <v>162</v>
      </c>
      <c r="G92" s="247" t="s">
        <v>123</v>
      </c>
      <c r="H92" s="462"/>
      <c r="I92" s="462"/>
      <c r="J92" s="248" t="s">
        <v>162</v>
      </c>
      <c r="K92" s="247" t="s">
        <v>123</v>
      </c>
      <c r="L92" s="462"/>
      <c r="M92" s="445"/>
      <c r="N92" s="324" t="s">
        <v>236</v>
      </c>
      <c r="O92" s="324" t="s">
        <v>238</v>
      </c>
      <c r="P92" s="345" t="s">
        <v>123</v>
      </c>
      <c r="Q92" s="493"/>
      <c r="R92" s="264"/>
      <c r="S92" s="265"/>
      <c r="T92" s="224"/>
      <c r="U92" s="493"/>
      <c r="V92" s="264"/>
      <c r="W92" s="263"/>
      <c r="X92" s="224"/>
      <c r="Y92" s="258"/>
      <c r="Z92" s="254"/>
      <c r="AA92" s="224"/>
      <c r="AB92" s="224"/>
      <c r="AC92" s="224"/>
      <c r="AD92" s="224"/>
      <c r="AE92" s="224"/>
      <c r="AF92" s="224"/>
      <c r="AG92" s="224"/>
      <c r="AH92" s="224"/>
      <c r="AI92" s="224"/>
      <c r="AJ92" s="224"/>
      <c r="AK92" s="224"/>
      <c r="AL92" s="224"/>
      <c r="AM92" s="224"/>
      <c r="AN92" s="224"/>
      <c r="AO92" s="224"/>
      <c r="AP92" s="224"/>
      <c r="AQ92" s="224"/>
    </row>
    <row r="93" spans="1:43" s="57" customFormat="1" ht="12" customHeight="1">
      <c r="A93" s="205"/>
      <c r="B93" s="58" t="s">
        <v>124</v>
      </c>
      <c r="C93" s="59"/>
      <c r="D93" s="60"/>
      <c r="E93" s="60"/>
      <c r="F93" s="60"/>
      <c r="G93" s="60"/>
      <c r="H93" s="60"/>
      <c r="I93" s="60"/>
      <c r="J93" s="60"/>
      <c r="K93" s="60"/>
      <c r="L93" s="60"/>
      <c r="M93" s="60"/>
      <c r="N93" s="60"/>
      <c r="O93" s="102"/>
      <c r="P93" s="333"/>
      <c r="Q93" s="224"/>
      <c r="R93" s="258"/>
      <c r="S93" s="254"/>
      <c r="T93" s="224"/>
      <c r="U93" s="290"/>
      <c r="V93" s="258"/>
      <c r="W93" s="224"/>
      <c r="X93" s="224"/>
      <c r="Y93" s="258"/>
      <c r="Z93" s="254"/>
      <c r="AA93" s="224"/>
      <c r="AB93" s="224"/>
      <c r="AC93" s="224"/>
      <c r="AD93" s="224"/>
      <c r="AE93" s="224"/>
      <c r="AF93" s="224"/>
      <c r="AG93" s="224"/>
      <c r="AH93" s="224"/>
      <c r="AI93" s="224"/>
      <c r="AJ93" s="224"/>
      <c r="AK93" s="224"/>
      <c r="AL93" s="224"/>
      <c r="AM93" s="224"/>
      <c r="AN93" s="224"/>
      <c r="AO93" s="224"/>
      <c r="AP93" s="224"/>
      <c r="AQ93" s="224"/>
    </row>
    <row r="94" spans="1:206" s="57" customFormat="1" ht="12" customHeight="1">
      <c r="A94" s="201">
        <v>101030101000000</v>
      </c>
      <c r="B94" s="61">
        <v>1</v>
      </c>
      <c r="C94" s="62" t="s">
        <v>65</v>
      </c>
      <c r="D94" s="63"/>
      <c r="E94" s="64">
        <v>47</v>
      </c>
      <c r="F94" s="64">
        <v>47</v>
      </c>
      <c r="G94" s="17">
        <v>100</v>
      </c>
      <c r="H94" s="65">
        <v>0</v>
      </c>
      <c r="I94" s="65">
        <v>219</v>
      </c>
      <c r="J94" s="161">
        <v>219</v>
      </c>
      <c r="K94" s="17">
        <v>100</v>
      </c>
      <c r="L94" s="65">
        <v>0</v>
      </c>
      <c r="M94" s="242">
        <v>9963</v>
      </c>
      <c r="N94" s="242">
        <v>11565</v>
      </c>
      <c r="O94" s="161">
        <v>11834</v>
      </c>
      <c r="P94" s="327">
        <v>118.7794840911372</v>
      </c>
      <c r="Q94" s="291"/>
      <c r="R94" s="291"/>
      <c r="S94" s="254"/>
      <c r="T94" s="224"/>
      <c r="U94" s="292"/>
      <c r="V94" s="291"/>
      <c r="W94" s="269"/>
      <c r="X94" s="224"/>
      <c r="Y94" s="258"/>
      <c r="Z94" s="254"/>
      <c r="AA94" s="224"/>
      <c r="AB94" s="224"/>
      <c r="AC94" s="224"/>
      <c r="AD94" s="224"/>
      <c r="AE94" s="224"/>
      <c r="AF94" s="224"/>
      <c r="AG94" s="224"/>
      <c r="AH94" s="224"/>
      <c r="AI94" s="224"/>
      <c r="AJ94" s="224"/>
      <c r="AK94" s="224"/>
      <c r="AL94" s="224"/>
      <c r="AM94" s="224"/>
      <c r="AN94" s="224"/>
      <c r="AO94" s="224"/>
      <c r="AP94" s="224"/>
      <c r="AQ94" s="224"/>
      <c r="GT94" s="161">
        <v>47</v>
      </c>
      <c r="GU94" s="161">
        <v>47</v>
      </c>
      <c r="GV94" s="161">
        <v>219</v>
      </c>
      <c r="GW94" s="161">
        <v>219</v>
      </c>
      <c r="GX94" s="161">
        <v>11600</v>
      </c>
    </row>
    <row r="95" spans="1:206" s="57" customFormat="1" ht="12" customHeight="1">
      <c r="A95" s="201">
        <v>101030102000000</v>
      </c>
      <c r="B95" s="61">
        <v>2</v>
      </c>
      <c r="C95" s="62" t="s">
        <v>67</v>
      </c>
      <c r="D95" s="63"/>
      <c r="E95" s="64">
        <v>36</v>
      </c>
      <c r="F95" s="64">
        <v>36</v>
      </c>
      <c r="G95" s="17">
        <v>100</v>
      </c>
      <c r="H95" s="65">
        <v>0</v>
      </c>
      <c r="I95" s="65">
        <v>23</v>
      </c>
      <c r="J95" s="161">
        <v>22</v>
      </c>
      <c r="K95" s="17">
        <v>95.65217391304348</v>
      </c>
      <c r="L95" s="65">
        <v>1</v>
      </c>
      <c r="M95" s="242">
        <v>8963</v>
      </c>
      <c r="N95" s="242">
        <v>8447</v>
      </c>
      <c r="O95" s="161">
        <v>8699</v>
      </c>
      <c r="P95" s="327">
        <v>97.05455762579493</v>
      </c>
      <c r="Q95" s="293"/>
      <c r="R95" s="291"/>
      <c r="S95" s="254"/>
      <c r="T95" s="224"/>
      <c r="U95" s="293"/>
      <c r="V95" s="291"/>
      <c r="W95" s="269"/>
      <c r="X95" s="224"/>
      <c r="Y95" s="258"/>
      <c r="Z95" s="254"/>
      <c r="AA95" s="224"/>
      <c r="AB95" s="224"/>
      <c r="AC95" s="224"/>
      <c r="AD95" s="224"/>
      <c r="AE95" s="224"/>
      <c r="AF95" s="224"/>
      <c r="AG95" s="224"/>
      <c r="AH95" s="224"/>
      <c r="AI95" s="224"/>
      <c r="AJ95" s="224"/>
      <c r="AK95" s="224"/>
      <c r="AL95" s="224"/>
      <c r="AM95" s="224"/>
      <c r="AN95" s="224"/>
      <c r="AO95" s="224"/>
      <c r="AP95" s="224"/>
      <c r="AQ95" s="224"/>
      <c r="GT95" s="161">
        <v>36</v>
      </c>
      <c r="GU95" s="161">
        <v>36</v>
      </c>
      <c r="GV95" s="161">
        <v>23</v>
      </c>
      <c r="GW95" s="161">
        <v>22</v>
      </c>
      <c r="GX95" s="161">
        <v>8300</v>
      </c>
    </row>
    <row r="96" spans="1:206" s="57" customFormat="1" ht="12" customHeight="1">
      <c r="A96" s="201">
        <v>101030103000000</v>
      </c>
      <c r="B96" s="61">
        <v>3</v>
      </c>
      <c r="C96" s="62" t="s">
        <v>6</v>
      </c>
      <c r="D96" s="63"/>
      <c r="E96" s="64">
        <v>33</v>
      </c>
      <c r="F96" s="64">
        <v>33</v>
      </c>
      <c r="G96" s="17">
        <v>100</v>
      </c>
      <c r="H96" s="65">
        <v>0</v>
      </c>
      <c r="I96" s="65">
        <v>15</v>
      </c>
      <c r="J96" s="161">
        <v>15</v>
      </c>
      <c r="K96" s="17">
        <v>100</v>
      </c>
      <c r="L96" s="65">
        <v>0</v>
      </c>
      <c r="M96" s="242">
        <v>8078</v>
      </c>
      <c r="N96" s="242">
        <v>8208</v>
      </c>
      <c r="O96" s="161">
        <v>8436</v>
      </c>
      <c r="P96" s="327">
        <v>104.43179004704135</v>
      </c>
      <c r="Q96" s="291"/>
      <c r="R96" s="291"/>
      <c r="S96" s="254"/>
      <c r="T96" s="224"/>
      <c r="U96" s="292"/>
      <c r="V96" s="291"/>
      <c r="W96" s="269"/>
      <c r="X96" s="224"/>
      <c r="Y96" s="258"/>
      <c r="Z96" s="254"/>
      <c r="AA96" s="224"/>
      <c r="AB96" s="224"/>
      <c r="AC96" s="224"/>
      <c r="AD96" s="224"/>
      <c r="AE96" s="224"/>
      <c r="AF96" s="224"/>
      <c r="AG96" s="224"/>
      <c r="AH96" s="224"/>
      <c r="AI96" s="224"/>
      <c r="AJ96" s="224"/>
      <c r="AK96" s="224"/>
      <c r="AL96" s="224"/>
      <c r="AM96" s="224"/>
      <c r="AN96" s="224"/>
      <c r="AO96" s="224"/>
      <c r="AP96" s="224"/>
      <c r="AQ96" s="224"/>
      <c r="GT96" s="161">
        <v>33</v>
      </c>
      <c r="GU96" s="161">
        <v>33</v>
      </c>
      <c r="GV96" s="161">
        <v>15</v>
      </c>
      <c r="GW96" s="161">
        <v>15</v>
      </c>
      <c r="GX96" s="161">
        <v>8200</v>
      </c>
    </row>
    <row r="97" spans="1:206" s="57" customFormat="1" ht="12" customHeight="1">
      <c r="A97" s="201">
        <v>101030104000000</v>
      </c>
      <c r="B97" s="61">
        <v>4</v>
      </c>
      <c r="C97" s="62" t="s">
        <v>37</v>
      </c>
      <c r="D97" s="63"/>
      <c r="E97" s="64">
        <v>40</v>
      </c>
      <c r="F97" s="64">
        <v>40</v>
      </c>
      <c r="G97" s="17">
        <v>100</v>
      </c>
      <c r="H97" s="65">
        <v>0</v>
      </c>
      <c r="I97" s="65">
        <v>2</v>
      </c>
      <c r="J97" s="161">
        <v>2</v>
      </c>
      <c r="K97" s="17">
        <v>100</v>
      </c>
      <c r="L97" s="65">
        <v>0</v>
      </c>
      <c r="M97" s="242">
        <v>8490</v>
      </c>
      <c r="N97" s="242">
        <v>8521</v>
      </c>
      <c r="O97" s="161">
        <v>8715</v>
      </c>
      <c r="P97" s="327">
        <v>102.65017667844522</v>
      </c>
      <c r="Q97" s="291"/>
      <c r="R97" s="291"/>
      <c r="S97" s="254"/>
      <c r="T97" s="224"/>
      <c r="U97" s="292"/>
      <c r="V97" s="291"/>
      <c r="W97" s="269"/>
      <c r="X97" s="224"/>
      <c r="Y97" s="258"/>
      <c r="Z97" s="254"/>
      <c r="AA97" s="224"/>
      <c r="AB97" s="224"/>
      <c r="AC97" s="224"/>
      <c r="AD97" s="224"/>
      <c r="AE97" s="224"/>
      <c r="AF97" s="224"/>
      <c r="AG97" s="224"/>
      <c r="AH97" s="224"/>
      <c r="AI97" s="224"/>
      <c r="AJ97" s="224"/>
      <c r="AK97" s="224"/>
      <c r="AL97" s="224"/>
      <c r="AM97" s="224"/>
      <c r="AN97" s="224"/>
      <c r="AO97" s="224"/>
      <c r="AP97" s="224"/>
      <c r="AQ97" s="224"/>
      <c r="GT97" s="161">
        <v>40</v>
      </c>
      <c r="GU97" s="161">
        <v>40</v>
      </c>
      <c r="GV97" s="161">
        <v>2</v>
      </c>
      <c r="GW97" s="161">
        <v>2</v>
      </c>
      <c r="GX97" s="161">
        <v>8600</v>
      </c>
    </row>
    <row r="98" spans="1:206" s="57" customFormat="1" ht="12" customHeight="1">
      <c r="A98" s="201">
        <v>101030106000000</v>
      </c>
      <c r="B98" s="61">
        <v>5</v>
      </c>
      <c r="C98" s="62" t="s">
        <v>69</v>
      </c>
      <c r="D98" s="63"/>
      <c r="E98" s="64">
        <v>15</v>
      </c>
      <c r="F98" s="64">
        <v>15</v>
      </c>
      <c r="G98" s="17">
        <v>100</v>
      </c>
      <c r="H98" s="65">
        <v>0</v>
      </c>
      <c r="I98" s="65">
        <v>38</v>
      </c>
      <c r="J98" s="161">
        <v>29</v>
      </c>
      <c r="K98" s="17">
        <v>76.31578947368422</v>
      </c>
      <c r="L98" s="65">
        <v>9</v>
      </c>
      <c r="M98" s="242">
        <v>3907</v>
      </c>
      <c r="N98" s="242">
        <v>3648</v>
      </c>
      <c r="O98" s="161">
        <v>3854</v>
      </c>
      <c r="P98" s="327">
        <v>98.64346045559252</v>
      </c>
      <c r="Q98" s="268"/>
      <c r="R98" s="291"/>
      <c r="S98" s="254"/>
      <c r="T98" s="224"/>
      <c r="U98" s="293"/>
      <c r="V98" s="291"/>
      <c r="W98" s="269"/>
      <c r="X98" s="224"/>
      <c r="Y98" s="258"/>
      <c r="Z98" s="254"/>
      <c r="AA98" s="224"/>
      <c r="AB98" s="224"/>
      <c r="AC98" s="224"/>
      <c r="AD98" s="224"/>
      <c r="AE98" s="224"/>
      <c r="AF98" s="224"/>
      <c r="AG98" s="224"/>
      <c r="AH98" s="224"/>
      <c r="AI98" s="224"/>
      <c r="AJ98" s="224"/>
      <c r="AK98" s="224"/>
      <c r="AL98" s="224"/>
      <c r="AM98" s="224"/>
      <c r="AN98" s="224"/>
      <c r="AO98" s="224"/>
      <c r="AP98" s="224"/>
      <c r="AQ98" s="224"/>
      <c r="GT98" s="161">
        <v>15</v>
      </c>
      <c r="GU98" s="161">
        <v>15</v>
      </c>
      <c r="GV98" s="161">
        <v>38</v>
      </c>
      <c r="GW98" s="161">
        <v>29</v>
      </c>
      <c r="GX98" s="161">
        <v>3600</v>
      </c>
    </row>
    <row r="99" spans="1:206" s="57" customFormat="1" ht="12" customHeight="1">
      <c r="A99" s="201">
        <v>101030108000000</v>
      </c>
      <c r="B99" s="61">
        <v>6</v>
      </c>
      <c r="C99" s="62" t="s">
        <v>70</v>
      </c>
      <c r="D99" s="63"/>
      <c r="E99" s="64">
        <v>11</v>
      </c>
      <c r="F99" s="64">
        <v>11</v>
      </c>
      <c r="G99" s="17">
        <v>100</v>
      </c>
      <c r="H99" s="65">
        <v>0</v>
      </c>
      <c r="I99" s="65">
        <v>70</v>
      </c>
      <c r="J99" s="161">
        <v>65</v>
      </c>
      <c r="K99" s="17">
        <v>92.85714285714286</v>
      </c>
      <c r="L99" s="65">
        <v>5</v>
      </c>
      <c r="M99" s="242">
        <v>2789</v>
      </c>
      <c r="N99" s="242">
        <v>2467</v>
      </c>
      <c r="O99" s="161">
        <v>2604</v>
      </c>
      <c r="P99" s="327">
        <v>93.36679813553245</v>
      </c>
      <c r="Q99" s="293"/>
      <c r="R99" s="291"/>
      <c r="S99" s="254"/>
      <c r="T99" s="224"/>
      <c r="U99" s="293"/>
      <c r="V99" s="291"/>
      <c r="W99" s="269"/>
      <c r="X99" s="224"/>
      <c r="Y99" s="258"/>
      <c r="Z99" s="254"/>
      <c r="AA99" s="224"/>
      <c r="AB99" s="224"/>
      <c r="AC99" s="224"/>
      <c r="AD99" s="224"/>
      <c r="AE99" s="224"/>
      <c r="AF99" s="224"/>
      <c r="AG99" s="224"/>
      <c r="AH99" s="224"/>
      <c r="AI99" s="224"/>
      <c r="AJ99" s="224"/>
      <c r="AK99" s="224"/>
      <c r="AL99" s="224"/>
      <c r="AM99" s="224"/>
      <c r="AN99" s="224"/>
      <c r="AO99" s="224"/>
      <c r="AP99" s="224"/>
      <c r="AQ99" s="224"/>
      <c r="GT99" s="161">
        <v>11</v>
      </c>
      <c r="GU99" s="161">
        <v>11</v>
      </c>
      <c r="GV99" s="161">
        <v>70</v>
      </c>
      <c r="GW99" s="161">
        <v>65</v>
      </c>
      <c r="GX99" s="161">
        <v>2600</v>
      </c>
    </row>
    <row r="100" spans="1:206" s="57" customFormat="1" ht="12" customHeight="1">
      <c r="A100" s="201">
        <v>101030109000000</v>
      </c>
      <c r="B100" s="61">
        <v>7</v>
      </c>
      <c r="C100" s="62" t="s">
        <v>71</v>
      </c>
      <c r="D100" s="63"/>
      <c r="E100" s="64">
        <v>17</v>
      </c>
      <c r="F100" s="64">
        <v>17</v>
      </c>
      <c r="G100" s="17">
        <v>100</v>
      </c>
      <c r="H100" s="65">
        <v>0</v>
      </c>
      <c r="I100" s="65">
        <v>22</v>
      </c>
      <c r="J100" s="161">
        <v>21</v>
      </c>
      <c r="K100" s="17">
        <v>95.45454545454545</v>
      </c>
      <c r="L100" s="65">
        <v>1</v>
      </c>
      <c r="M100" s="242">
        <v>3810</v>
      </c>
      <c r="N100" s="242">
        <v>4034</v>
      </c>
      <c r="O100" s="161">
        <v>4148</v>
      </c>
      <c r="P100" s="327">
        <v>108.87139107611547</v>
      </c>
      <c r="Q100" s="291"/>
      <c r="R100" s="291"/>
      <c r="S100" s="254"/>
      <c r="T100" s="224"/>
      <c r="U100" s="292"/>
      <c r="V100" s="291"/>
      <c r="W100" s="269"/>
      <c r="X100" s="224"/>
      <c r="Y100" s="258"/>
      <c r="Z100" s="254"/>
      <c r="AA100" s="224"/>
      <c r="AB100" s="224"/>
      <c r="AC100" s="224"/>
      <c r="AD100" s="224"/>
      <c r="AE100" s="224"/>
      <c r="AF100" s="224"/>
      <c r="AG100" s="224"/>
      <c r="AH100" s="224"/>
      <c r="AI100" s="224"/>
      <c r="AJ100" s="224"/>
      <c r="AK100" s="224"/>
      <c r="AL100" s="224"/>
      <c r="AM100" s="224"/>
      <c r="AN100" s="224"/>
      <c r="AO100" s="224"/>
      <c r="AP100" s="224"/>
      <c r="AQ100" s="224"/>
      <c r="GT100" s="161">
        <v>17</v>
      </c>
      <c r="GU100" s="161">
        <v>17</v>
      </c>
      <c r="GV100" s="161">
        <v>22</v>
      </c>
      <c r="GW100" s="161">
        <v>21</v>
      </c>
      <c r="GX100" s="161">
        <v>4000</v>
      </c>
    </row>
    <row r="101" spans="1:206" s="57" customFormat="1" ht="12" customHeight="1">
      <c r="A101" s="201">
        <v>101030105000000</v>
      </c>
      <c r="B101" s="61"/>
      <c r="C101" s="62" t="s">
        <v>134</v>
      </c>
      <c r="D101" s="63"/>
      <c r="E101" s="64">
        <v>14</v>
      </c>
      <c r="F101" s="64">
        <v>14</v>
      </c>
      <c r="G101" s="17">
        <v>100</v>
      </c>
      <c r="H101" s="65">
        <v>0</v>
      </c>
      <c r="I101" s="65">
        <v>54</v>
      </c>
      <c r="J101" s="161">
        <v>54</v>
      </c>
      <c r="K101" s="17">
        <v>100</v>
      </c>
      <c r="L101" s="65">
        <v>0</v>
      </c>
      <c r="M101" s="242">
        <v>2093</v>
      </c>
      <c r="N101" s="242">
        <v>1969</v>
      </c>
      <c r="O101" s="161">
        <v>2032</v>
      </c>
      <c r="P101" s="327">
        <v>97.0855231724797</v>
      </c>
      <c r="Q101" s="293"/>
      <c r="R101" s="291"/>
      <c r="S101" s="254"/>
      <c r="T101" s="224"/>
      <c r="U101" s="293"/>
      <c r="V101" s="291"/>
      <c r="W101" s="269"/>
      <c r="X101" s="224"/>
      <c r="Y101" s="258"/>
      <c r="Z101" s="254"/>
      <c r="AA101" s="224"/>
      <c r="AB101" s="224"/>
      <c r="AC101" s="224"/>
      <c r="AD101" s="224"/>
      <c r="AE101" s="224"/>
      <c r="AF101" s="224"/>
      <c r="AG101" s="224"/>
      <c r="AH101" s="224"/>
      <c r="AI101" s="224"/>
      <c r="AJ101" s="224"/>
      <c r="AK101" s="224"/>
      <c r="AL101" s="224"/>
      <c r="AM101" s="224"/>
      <c r="AN101" s="224"/>
      <c r="AO101" s="224"/>
      <c r="AP101" s="224"/>
      <c r="AQ101" s="224"/>
      <c r="GT101" s="161">
        <v>14</v>
      </c>
      <c r="GU101" s="161">
        <v>14</v>
      </c>
      <c r="GV101" s="161">
        <v>54</v>
      </c>
      <c r="GW101" s="161">
        <v>54</v>
      </c>
      <c r="GX101" s="161">
        <v>2000</v>
      </c>
    </row>
    <row r="102" spans="1:206" s="57" customFormat="1" ht="12" customHeight="1">
      <c r="A102" s="201">
        <v>101030107000000</v>
      </c>
      <c r="B102" s="61"/>
      <c r="C102" s="62" t="s">
        <v>135</v>
      </c>
      <c r="D102" s="63"/>
      <c r="E102" s="64">
        <v>34</v>
      </c>
      <c r="F102" s="64">
        <v>34</v>
      </c>
      <c r="G102" s="17">
        <v>100</v>
      </c>
      <c r="H102" s="65">
        <v>0</v>
      </c>
      <c r="I102" s="65">
        <v>3</v>
      </c>
      <c r="J102" s="161">
        <v>3</v>
      </c>
      <c r="K102" s="17">
        <v>100</v>
      </c>
      <c r="L102" s="65">
        <v>0</v>
      </c>
      <c r="M102" s="242">
        <v>5590</v>
      </c>
      <c r="N102" s="242">
        <v>5997</v>
      </c>
      <c r="O102" s="161">
        <v>6157</v>
      </c>
      <c r="P102" s="327">
        <v>110.14311270125224</v>
      </c>
      <c r="Q102" s="291"/>
      <c r="R102" s="291"/>
      <c r="S102" s="254"/>
      <c r="T102" s="224"/>
      <c r="U102" s="292"/>
      <c r="V102" s="291"/>
      <c r="W102" s="269"/>
      <c r="X102" s="224"/>
      <c r="Y102" s="258"/>
      <c r="Z102" s="254"/>
      <c r="AA102" s="224"/>
      <c r="AB102" s="224"/>
      <c r="AC102" s="224"/>
      <c r="AD102" s="224"/>
      <c r="AE102" s="224"/>
      <c r="AF102" s="224"/>
      <c r="AG102" s="224"/>
      <c r="AH102" s="224"/>
      <c r="AI102" s="224"/>
      <c r="AJ102" s="224"/>
      <c r="AK102" s="224"/>
      <c r="AL102" s="224"/>
      <c r="AM102" s="224"/>
      <c r="AN102" s="224"/>
      <c r="AO102" s="224"/>
      <c r="AP102" s="224"/>
      <c r="AQ102" s="224"/>
      <c r="GT102" s="161">
        <v>34</v>
      </c>
      <c r="GU102" s="161">
        <v>34</v>
      </c>
      <c r="GV102" s="161">
        <v>3</v>
      </c>
      <c r="GW102" s="161">
        <v>3</v>
      </c>
      <c r="GX102" s="161">
        <v>6000</v>
      </c>
    </row>
    <row r="103" spans="1:206" s="57" customFormat="1" ht="12" customHeight="1">
      <c r="A103" s="206"/>
      <c r="B103" s="66" t="s">
        <v>126</v>
      </c>
      <c r="C103" s="62"/>
      <c r="D103" s="63"/>
      <c r="E103" s="64"/>
      <c r="F103" s="64"/>
      <c r="G103" s="17"/>
      <c r="H103" s="65"/>
      <c r="I103" s="65"/>
      <c r="J103" s="161"/>
      <c r="K103" s="17"/>
      <c r="L103" s="65"/>
      <c r="M103" s="242"/>
      <c r="N103" s="242" t="s">
        <v>155</v>
      </c>
      <c r="O103" s="161"/>
      <c r="P103" s="327"/>
      <c r="Q103" s="292"/>
      <c r="R103" s="291"/>
      <c r="S103" s="254"/>
      <c r="T103" s="224"/>
      <c r="U103" s="292"/>
      <c r="V103" s="291"/>
      <c r="W103" s="269"/>
      <c r="X103" s="224"/>
      <c r="Y103" s="258"/>
      <c r="Z103" s="254"/>
      <c r="AA103" s="224"/>
      <c r="AB103" s="224"/>
      <c r="AC103" s="224"/>
      <c r="AD103" s="224"/>
      <c r="AE103" s="224"/>
      <c r="AF103" s="224"/>
      <c r="AG103" s="224"/>
      <c r="AH103" s="224"/>
      <c r="AI103" s="224"/>
      <c r="AJ103" s="224"/>
      <c r="AK103" s="224"/>
      <c r="AL103" s="224"/>
      <c r="AM103" s="224"/>
      <c r="AN103" s="224"/>
      <c r="AO103" s="224"/>
      <c r="AP103" s="224"/>
      <c r="AQ103" s="224"/>
      <c r="GT103" s="161"/>
      <c r="GU103" s="161"/>
      <c r="GV103" s="161"/>
      <c r="GW103" s="161"/>
      <c r="GX103" s="161"/>
    </row>
    <row r="104" spans="1:206" s="57" customFormat="1" ht="12" customHeight="1">
      <c r="A104" s="201">
        <v>101030201000000</v>
      </c>
      <c r="B104" s="61">
        <v>8</v>
      </c>
      <c r="C104" s="62" t="s">
        <v>63</v>
      </c>
      <c r="D104" s="63"/>
      <c r="E104" s="64">
        <v>49</v>
      </c>
      <c r="F104" s="64">
        <v>49</v>
      </c>
      <c r="G104" s="17">
        <v>100</v>
      </c>
      <c r="H104" s="65">
        <v>0</v>
      </c>
      <c r="I104" s="65">
        <v>30</v>
      </c>
      <c r="J104" s="161">
        <v>30</v>
      </c>
      <c r="K104" s="17">
        <v>100</v>
      </c>
      <c r="L104" s="65">
        <v>0</v>
      </c>
      <c r="M104" s="242">
        <v>13850</v>
      </c>
      <c r="N104" s="242">
        <v>16256</v>
      </c>
      <c r="O104" s="161">
        <v>16673</v>
      </c>
      <c r="P104" s="327">
        <v>120.38267148014441</v>
      </c>
      <c r="Q104" s="291"/>
      <c r="R104" s="291"/>
      <c r="S104" s="254"/>
      <c r="T104" s="224"/>
      <c r="U104" s="292"/>
      <c r="V104" s="291"/>
      <c r="W104" s="269"/>
      <c r="X104" s="224"/>
      <c r="Y104" s="258"/>
      <c r="Z104" s="254"/>
      <c r="AA104" s="224"/>
      <c r="AB104" s="224"/>
      <c r="AC104" s="224"/>
      <c r="AD104" s="224"/>
      <c r="AE104" s="224"/>
      <c r="AF104" s="224"/>
      <c r="AG104" s="224"/>
      <c r="AH104" s="224"/>
      <c r="AI104" s="224"/>
      <c r="AJ104" s="224"/>
      <c r="AK104" s="224"/>
      <c r="AL104" s="224"/>
      <c r="AM104" s="224"/>
      <c r="AN104" s="224"/>
      <c r="AO104" s="224"/>
      <c r="AP104" s="224"/>
      <c r="AQ104" s="224"/>
      <c r="GT104" s="161">
        <v>49</v>
      </c>
      <c r="GU104" s="161">
        <v>49</v>
      </c>
      <c r="GV104" s="161">
        <v>30</v>
      </c>
      <c r="GW104" s="161">
        <v>30</v>
      </c>
      <c r="GX104" s="161">
        <v>16300</v>
      </c>
    </row>
    <row r="105" spans="1:206" s="57" customFormat="1" ht="12" customHeight="1">
      <c r="A105" s="201">
        <v>101030202000000</v>
      </c>
      <c r="B105" s="61">
        <v>9</v>
      </c>
      <c r="C105" s="62" t="s">
        <v>64</v>
      </c>
      <c r="D105" s="63"/>
      <c r="E105" s="64">
        <v>24</v>
      </c>
      <c r="F105" s="64">
        <v>24</v>
      </c>
      <c r="G105" s="17">
        <v>100</v>
      </c>
      <c r="H105" s="65">
        <v>0</v>
      </c>
      <c r="I105" s="65">
        <v>44</v>
      </c>
      <c r="J105" s="161">
        <v>43</v>
      </c>
      <c r="K105" s="17">
        <v>97.72727272727273</v>
      </c>
      <c r="L105" s="65">
        <v>1</v>
      </c>
      <c r="M105" s="242">
        <v>10817</v>
      </c>
      <c r="N105" s="242">
        <v>11560</v>
      </c>
      <c r="O105" s="161">
        <v>11929</v>
      </c>
      <c r="P105" s="327">
        <v>110.28011463437181</v>
      </c>
      <c r="Q105" s="291"/>
      <c r="R105" s="291"/>
      <c r="S105" s="254"/>
      <c r="T105" s="224"/>
      <c r="U105" s="292"/>
      <c r="V105" s="291"/>
      <c r="W105" s="269"/>
      <c r="X105" s="224"/>
      <c r="Y105" s="258"/>
      <c r="Z105" s="254"/>
      <c r="AA105" s="224"/>
      <c r="AB105" s="224"/>
      <c r="AC105" s="224"/>
      <c r="AD105" s="224"/>
      <c r="AE105" s="224"/>
      <c r="AF105" s="224"/>
      <c r="AG105" s="224"/>
      <c r="AH105" s="224"/>
      <c r="AI105" s="224"/>
      <c r="AJ105" s="224"/>
      <c r="AK105" s="224"/>
      <c r="AL105" s="224"/>
      <c r="AM105" s="224"/>
      <c r="AN105" s="224"/>
      <c r="AO105" s="224"/>
      <c r="AP105" s="224"/>
      <c r="AQ105" s="224"/>
      <c r="GT105" s="161">
        <v>24</v>
      </c>
      <c r="GU105" s="161">
        <v>24</v>
      </c>
      <c r="GV105" s="161">
        <v>44</v>
      </c>
      <c r="GW105" s="161">
        <v>43</v>
      </c>
      <c r="GX105" s="161">
        <v>11600</v>
      </c>
    </row>
    <row r="106" spans="1:206" s="57" customFormat="1" ht="12" customHeight="1">
      <c r="A106" s="201">
        <v>101030203000000</v>
      </c>
      <c r="B106" s="61">
        <v>10</v>
      </c>
      <c r="C106" s="62" t="s">
        <v>66</v>
      </c>
      <c r="D106" s="63"/>
      <c r="E106" s="64">
        <v>10</v>
      </c>
      <c r="F106" s="64">
        <v>10</v>
      </c>
      <c r="G106" s="17">
        <v>100</v>
      </c>
      <c r="H106" s="65">
        <v>0</v>
      </c>
      <c r="I106" s="65">
        <v>93</v>
      </c>
      <c r="J106" s="161">
        <v>86</v>
      </c>
      <c r="K106" s="17">
        <v>92.47311827956989</v>
      </c>
      <c r="L106" s="65">
        <v>7</v>
      </c>
      <c r="M106" s="242">
        <v>2978</v>
      </c>
      <c r="N106" s="242">
        <v>2471</v>
      </c>
      <c r="O106" s="161">
        <v>2531</v>
      </c>
      <c r="P106" s="327">
        <v>84.98992612491605</v>
      </c>
      <c r="Q106" s="293"/>
      <c r="R106" s="291"/>
      <c r="S106" s="254"/>
      <c r="T106" s="224"/>
      <c r="U106" s="293"/>
      <c r="V106" s="291"/>
      <c r="W106" s="269"/>
      <c r="X106" s="224"/>
      <c r="Y106" s="258"/>
      <c r="Z106" s="254"/>
      <c r="AA106" s="224"/>
      <c r="AB106" s="224"/>
      <c r="AC106" s="224"/>
      <c r="AD106" s="224"/>
      <c r="AE106" s="224"/>
      <c r="AF106" s="224"/>
      <c r="AG106" s="224"/>
      <c r="AH106" s="224"/>
      <c r="AI106" s="224"/>
      <c r="AJ106" s="224"/>
      <c r="AK106" s="224"/>
      <c r="AL106" s="224"/>
      <c r="AM106" s="224"/>
      <c r="AN106" s="224"/>
      <c r="AO106" s="224"/>
      <c r="AP106" s="224"/>
      <c r="AQ106" s="224"/>
      <c r="GT106" s="161">
        <v>10</v>
      </c>
      <c r="GU106" s="161">
        <v>10</v>
      </c>
      <c r="GV106" s="161">
        <v>93</v>
      </c>
      <c r="GW106" s="161">
        <v>86</v>
      </c>
      <c r="GX106" s="161">
        <v>2500</v>
      </c>
    </row>
    <row r="107" spans="1:206" s="57" customFormat="1" ht="12" customHeight="1">
      <c r="A107" s="201">
        <v>101030205000000</v>
      </c>
      <c r="B107" s="61">
        <v>11</v>
      </c>
      <c r="C107" s="62" t="s">
        <v>21</v>
      </c>
      <c r="D107" s="63"/>
      <c r="E107" s="64">
        <v>12</v>
      </c>
      <c r="F107" s="64">
        <v>12</v>
      </c>
      <c r="G107" s="17">
        <v>100</v>
      </c>
      <c r="H107" s="65">
        <v>0</v>
      </c>
      <c r="I107" s="65">
        <v>53</v>
      </c>
      <c r="J107" s="161">
        <v>51</v>
      </c>
      <c r="K107" s="17">
        <v>96.22641509433963</v>
      </c>
      <c r="L107" s="65">
        <v>2</v>
      </c>
      <c r="M107" s="242">
        <v>1750</v>
      </c>
      <c r="N107" s="242">
        <v>1685</v>
      </c>
      <c r="O107" s="161">
        <v>1739</v>
      </c>
      <c r="P107" s="327">
        <v>99.37142857142857</v>
      </c>
      <c r="Q107" s="268"/>
      <c r="R107" s="291"/>
      <c r="S107" s="254"/>
      <c r="T107" s="224"/>
      <c r="U107" s="293"/>
      <c r="V107" s="291"/>
      <c r="W107" s="269"/>
      <c r="X107" s="224"/>
      <c r="Y107" s="258"/>
      <c r="Z107" s="254"/>
      <c r="AA107" s="224"/>
      <c r="AB107" s="224"/>
      <c r="AC107" s="224"/>
      <c r="AD107" s="224"/>
      <c r="AE107" s="224"/>
      <c r="AF107" s="224"/>
      <c r="AG107" s="224"/>
      <c r="AH107" s="224"/>
      <c r="AI107" s="224"/>
      <c r="AJ107" s="224"/>
      <c r="AK107" s="224"/>
      <c r="AL107" s="224"/>
      <c r="AM107" s="224"/>
      <c r="AN107" s="224"/>
      <c r="AO107" s="224"/>
      <c r="AP107" s="224"/>
      <c r="AQ107" s="224"/>
      <c r="GT107" s="161">
        <v>12</v>
      </c>
      <c r="GU107" s="161">
        <v>12</v>
      </c>
      <c r="GV107" s="161">
        <v>53</v>
      </c>
      <c r="GW107" s="161">
        <v>51</v>
      </c>
      <c r="GX107" s="161">
        <v>1700</v>
      </c>
    </row>
    <row r="108" spans="1:206" s="57" customFormat="1" ht="12" customHeight="1">
      <c r="A108" s="201">
        <v>101030206000000</v>
      </c>
      <c r="B108" s="61">
        <v>12</v>
      </c>
      <c r="C108" s="62" t="s">
        <v>68</v>
      </c>
      <c r="D108" s="63"/>
      <c r="E108" s="64">
        <v>17</v>
      </c>
      <c r="F108" s="64">
        <v>17</v>
      </c>
      <c r="G108" s="17">
        <v>100</v>
      </c>
      <c r="H108" s="65">
        <v>0</v>
      </c>
      <c r="I108" s="65">
        <v>25</v>
      </c>
      <c r="J108" s="161">
        <v>25</v>
      </c>
      <c r="K108" s="17">
        <v>100</v>
      </c>
      <c r="L108" s="65">
        <v>0</v>
      </c>
      <c r="M108" s="242">
        <v>5227</v>
      </c>
      <c r="N108" s="242">
        <v>5723</v>
      </c>
      <c r="O108" s="161">
        <v>5935</v>
      </c>
      <c r="P108" s="327">
        <v>113.5450545245839</v>
      </c>
      <c r="Q108" s="291"/>
      <c r="R108" s="291"/>
      <c r="S108" s="254"/>
      <c r="T108" s="224"/>
      <c r="U108" s="292"/>
      <c r="V108" s="291"/>
      <c r="W108" s="269"/>
      <c r="X108" s="224"/>
      <c r="Y108" s="258"/>
      <c r="Z108" s="254"/>
      <c r="AA108" s="224"/>
      <c r="AB108" s="224"/>
      <c r="AC108" s="224"/>
      <c r="AD108" s="224"/>
      <c r="AE108" s="224"/>
      <c r="AF108" s="224"/>
      <c r="AG108" s="224"/>
      <c r="AH108" s="224"/>
      <c r="AI108" s="224"/>
      <c r="AJ108" s="224"/>
      <c r="AK108" s="224"/>
      <c r="AL108" s="224"/>
      <c r="AM108" s="224"/>
      <c r="AN108" s="224"/>
      <c r="AO108" s="224"/>
      <c r="AP108" s="224"/>
      <c r="AQ108" s="224"/>
      <c r="GT108" s="161">
        <v>17</v>
      </c>
      <c r="GU108" s="161">
        <v>17</v>
      </c>
      <c r="GV108" s="161">
        <v>25</v>
      </c>
      <c r="GW108" s="161">
        <v>25</v>
      </c>
      <c r="GX108" s="161">
        <v>5800</v>
      </c>
    </row>
    <row r="109" spans="1:206" s="57" customFormat="1" ht="12" customHeight="1">
      <c r="A109" s="201">
        <v>101030207000000</v>
      </c>
      <c r="B109" s="61">
        <v>13</v>
      </c>
      <c r="C109" s="62" t="s">
        <v>4</v>
      </c>
      <c r="D109" s="63"/>
      <c r="E109" s="64">
        <v>37</v>
      </c>
      <c r="F109" s="64">
        <v>37</v>
      </c>
      <c r="G109" s="17">
        <v>100</v>
      </c>
      <c r="H109" s="65">
        <v>0</v>
      </c>
      <c r="I109" s="65">
        <v>213</v>
      </c>
      <c r="J109" s="161">
        <v>212</v>
      </c>
      <c r="K109" s="17">
        <v>99.53051643192488</v>
      </c>
      <c r="L109" s="65">
        <v>1</v>
      </c>
      <c r="M109" s="242">
        <v>12161</v>
      </c>
      <c r="N109" s="242">
        <v>11764</v>
      </c>
      <c r="O109" s="161">
        <v>12119</v>
      </c>
      <c r="P109" s="327">
        <v>99.65463366499465</v>
      </c>
      <c r="Q109" s="268"/>
      <c r="R109" s="291"/>
      <c r="S109" s="254"/>
      <c r="T109" s="224"/>
      <c r="U109" s="293"/>
      <c r="V109" s="291"/>
      <c r="W109" s="269"/>
      <c r="X109" s="224"/>
      <c r="Y109" s="258"/>
      <c r="Z109" s="254"/>
      <c r="AA109" s="224"/>
      <c r="AB109" s="224"/>
      <c r="AC109" s="224"/>
      <c r="AD109" s="224"/>
      <c r="AE109" s="224"/>
      <c r="AF109" s="224"/>
      <c r="AG109" s="224"/>
      <c r="AH109" s="224"/>
      <c r="AI109" s="224"/>
      <c r="AJ109" s="224"/>
      <c r="AK109" s="224"/>
      <c r="AL109" s="224"/>
      <c r="AM109" s="224"/>
      <c r="AN109" s="224"/>
      <c r="AO109" s="224"/>
      <c r="AP109" s="224"/>
      <c r="AQ109" s="224"/>
      <c r="GT109" s="161">
        <v>37</v>
      </c>
      <c r="GU109" s="161">
        <v>37</v>
      </c>
      <c r="GV109" s="161">
        <v>213</v>
      </c>
      <c r="GW109" s="161">
        <v>212</v>
      </c>
      <c r="GX109" s="161">
        <v>11800</v>
      </c>
    </row>
    <row r="110" spans="1:206" s="57" customFormat="1" ht="12" customHeight="1">
      <c r="A110" s="201">
        <v>101030208000000</v>
      </c>
      <c r="B110" s="61">
        <v>14</v>
      </c>
      <c r="C110" s="62" t="s">
        <v>46</v>
      </c>
      <c r="D110" s="63"/>
      <c r="E110" s="64">
        <v>14</v>
      </c>
      <c r="F110" s="64">
        <v>14</v>
      </c>
      <c r="G110" s="17">
        <v>100</v>
      </c>
      <c r="H110" s="65">
        <v>0</v>
      </c>
      <c r="I110" s="65">
        <v>15</v>
      </c>
      <c r="J110" s="161">
        <v>15</v>
      </c>
      <c r="K110" s="17">
        <v>100</v>
      </c>
      <c r="L110" s="65">
        <v>0</v>
      </c>
      <c r="M110" s="242">
        <v>4811</v>
      </c>
      <c r="N110" s="242">
        <v>4342</v>
      </c>
      <c r="O110" s="161">
        <v>4525</v>
      </c>
      <c r="P110" s="327">
        <v>94.05528996050717</v>
      </c>
      <c r="Q110" s="293"/>
      <c r="R110" s="291"/>
      <c r="S110" s="254"/>
      <c r="T110" s="224"/>
      <c r="U110" s="293"/>
      <c r="V110" s="291"/>
      <c r="W110" s="269"/>
      <c r="X110" s="224"/>
      <c r="Y110" s="258"/>
      <c r="Z110" s="254"/>
      <c r="AA110" s="224"/>
      <c r="AB110" s="224"/>
      <c r="AC110" s="224"/>
      <c r="AD110" s="224"/>
      <c r="AE110" s="224"/>
      <c r="AF110" s="224"/>
      <c r="AG110" s="224"/>
      <c r="AH110" s="224"/>
      <c r="AI110" s="224"/>
      <c r="AJ110" s="224"/>
      <c r="AK110" s="224"/>
      <c r="AL110" s="224"/>
      <c r="AM110" s="224"/>
      <c r="AN110" s="224"/>
      <c r="AO110" s="224"/>
      <c r="AP110" s="224"/>
      <c r="AQ110" s="224"/>
      <c r="GT110" s="161">
        <v>14</v>
      </c>
      <c r="GU110" s="161">
        <v>14</v>
      </c>
      <c r="GV110" s="161">
        <v>15</v>
      </c>
      <c r="GW110" s="161">
        <v>15</v>
      </c>
      <c r="GX110" s="161">
        <v>4200</v>
      </c>
    </row>
    <row r="111" spans="1:206" s="57" customFormat="1" ht="12" customHeight="1">
      <c r="A111" s="201">
        <v>101030209000000</v>
      </c>
      <c r="B111" s="61">
        <v>15</v>
      </c>
      <c r="C111" s="62" t="s">
        <v>102</v>
      </c>
      <c r="D111" s="63"/>
      <c r="E111" s="64">
        <v>33</v>
      </c>
      <c r="F111" s="64">
        <v>33</v>
      </c>
      <c r="G111" s="17">
        <v>100</v>
      </c>
      <c r="H111" s="65">
        <v>0</v>
      </c>
      <c r="I111" s="65">
        <v>11</v>
      </c>
      <c r="J111" s="161">
        <v>9</v>
      </c>
      <c r="K111" s="17">
        <v>81.81818181818183</v>
      </c>
      <c r="L111" s="65">
        <v>2</v>
      </c>
      <c r="M111" s="242">
        <v>13171</v>
      </c>
      <c r="N111" s="242">
        <v>11728</v>
      </c>
      <c r="O111" s="161">
        <v>12146</v>
      </c>
      <c r="P111" s="327">
        <v>92.2177511198846</v>
      </c>
      <c r="Q111" s="293"/>
      <c r="R111" s="291"/>
      <c r="S111" s="254"/>
      <c r="T111" s="224"/>
      <c r="U111" s="293"/>
      <c r="V111" s="291"/>
      <c r="W111" s="269"/>
      <c r="X111" s="224"/>
      <c r="Y111" s="258"/>
      <c r="Z111" s="254"/>
      <c r="AA111" s="224"/>
      <c r="AB111" s="224"/>
      <c r="AC111" s="224"/>
      <c r="AD111" s="224"/>
      <c r="AE111" s="224"/>
      <c r="AF111" s="224"/>
      <c r="AG111" s="224"/>
      <c r="AH111" s="224"/>
      <c r="AI111" s="224"/>
      <c r="AJ111" s="224"/>
      <c r="AK111" s="224"/>
      <c r="AL111" s="224"/>
      <c r="AM111" s="224"/>
      <c r="AN111" s="224"/>
      <c r="AO111" s="224"/>
      <c r="AP111" s="224"/>
      <c r="AQ111" s="224"/>
      <c r="GT111" s="161">
        <v>33</v>
      </c>
      <c r="GU111" s="161">
        <v>33</v>
      </c>
      <c r="GV111" s="161">
        <v>11</v>
      </c>
      <c r="GW111" s="161">
        <v>9</v>
      </c>
      <c r="GX111" s="161">
        <v>11900</v>
      </c>
    </row>
    <row r="112" spans="1:206" s="57" customFormat="1" ht="12" customHeight="1">
      <c r="A112" s="201">
        <v>101030210000000</v>
      </c>
      <c r="B112" s="61">
        <v>16</v>
      </c>
      <c r="C112" s="62" t="s">
        <v>35</v>
      </c>
      <c r="D112" s="63"/>
      <c r="E112" s="64">
        <v>24</v>
      </c>
      <c r="F112" s="64">
        <v>24</v>
      </c>
      <c r="G112" s="17">
        <v>100</v>
      </c>
      <c r="H112" s="65">
        <v>0</v>
      </c>
      <c r="I112" s="65">
        <v>16</v>
      </c>
      <c r="J112" s="161">
        <v>16</v>
      </c>
      <c r="K112" s="17">
        <v>100</v>
      </c>
      <c r="L112" s="65">
        <v>0</v>
      </c>
      <c r="M112" s="242">
        <v>8996</v>
      </c>
      <c r="N112" s="242">
        <v>8189</v>
      </c>
      <c r="O112" s="161">
        <v>8418</v>
      </c>
      <c r="P112" s="327">
        <v>93.57492218763895</v>
      </c>
      <c r="Q112" s="293"/>
      <c r="R112" s="291"/>
      <c r="S112" s="254"/>
      <c r="T112" s="224"/>
      <c r="U112" s="293"/>
      <c r="V112" s="291"/>
      <c r="W112" s="269"/>
      <c r="X112" s="224"/>
      <c r="Y112" s="258"/>
      <c r="Z112" s="254"/>
      <c r="AA112" s="224"/>
      <c r="AB112" s="224"/>
      <c r="AC112" s="224"/>
      <c r="AD112" s="224"/>
      <c r="AE112" s="224"/>
      <c r="AF112" s="224"/>
      <c r="AG112" s="224"/>
      <c r="AH112" s="224"/>
      <c r="AI112" s="224"/>
      <c r="AJ112" s="224"/>
      <c r="AK112" s="224"/>
      <c r="AL112" s="224"/>
      <c r="AM112" s="224"/>
      <c r="AN112" s="224"/>
      <c r="AO112" s="224"/>
      <c r="AP112" s="224"/>
      <c r="AQ112" s="224"/>
      <c r="GT112" s="161">
        <v>24</v>
      </c>
      <c r="GU112" s="161">
        <v>24</v>
      </c>
      <c r="GV112" s="161">
        <v>16</v>
      </c>
      <c r="GW112" s="161">
        <v>16</v>
      </c>
      <c r="GX112" s="161">
        <v>8300</v>
      </c>
    </row>
    <row r="113" spans="1:206" s="57" customFormat="1" ht="12" customHeight="1">
      <c r="A113" s="201">
        <v>101030211000000</v>
      </c>
      <c r="B113" s="61">
        <v>17</v>
      </c>
      <c r="C113" s="62" t="s">
        <v>72</v>
      </c>
      <c r="D113" s="63"/>
      <c r="E113" s="64">
        <v>18</v>
      </c>
      <c r="F113" s="64">
        <v>18</v>
      </c>
      <c r="G113" s="17">
        <v>100</v>
      </c>
      <c r="H113" s="65">
        <v>0</v>
      </c>
      <c r="I113" s="65">
        <v>11</v>
      </c>
      <c r="J113" s="161">
        <v>9</v>
      </c>
      <c r="K113" s="17">
        <v>81.81818181818183</v>
      </c>
      <c r="L113" s="65">
        <v>2</v>
      </c>
      <c r="M113" s="242">
        <v>6441</v>
      </c>
      <c r="N113" s="242">
        <v>6530</v>
      </c>
      <c r="O113" s="161">
        <v>6719</v>
      </c>
      <c r="P113" s="327">
        <v>104.31609998447446</v>
      </c>
      <c r="Q113" s="291"/>
      <c r="R113" s="291"/>
      <c r="S113" s="254"/>
      <c r="T113" s="224"/>
      <c r="U113" s="292"/>
      <c r="V113" s="291"/>
      <c r="W113" s="269"/>
      <c r="X113" s="224"/>
      <c r="Y113" s="258"/>
      <c r="Z113" s="254"/>
      <c r="AA113" s="224"/>
      <c r="AB113" s="224"/>
      <c r="AC113" s="224"/>
      <c r="AD113" s="224"/>
      <c r="AE113" s="224"/>
      <c r="AF113" s="224"/>
      <c r="AG113" s="224"/>
      <c r="AH113" s="224"/>
      <c r="AI113" s="224"/>
      <c r="AJ113" s="224"/>
      <c r="AK113" s="224"/>
      <c r="AL113" s="224"/>
      <c r="AM113" s="224"/>
      <c r="AN113" s="224"/>
      <c r="AO113" s="224"/>
      <c r="AP113" s="224"/>
      <c r="AQ113" s="224"/>
      <c r="GT113" s="161">
        <v>18</v>
      </c>
      <c r="GU113" s="161">
        <v>18</v>
      </c>
      <c r="GV113" s="161">
        <v>11</v>
      </c>
      <c r="GW113" s="161">
        <v>9</v>
      </c>
      <c r="GX113" s="161">
        <v>6500</v>
      </c>
    </row>
    <row r="114" spans="1:206" s="57" customFormat="1" ht="12" customHeight="1">
      <c r="A114" s="201">
        <v>101030204000000</v>
      </c>
      <c r="B114" s="61"/>
      <c r="C114" s="62" t="s">
        <v>136</v>
      </c>
      <c r="D114" s="63"/>
      <c r="E114" s="64">
        <v>7</v>
      </c>
      <c r="F114" s="64">
        <v>7</v>
      </c>
      <c r="G114" s="17">
        <v>100</v>
      </c>
      <c r="H114" s="65">
        <v>0</v>
      </c>
      <c r="I114" s="65">
        <v>78</v>
      </c>
      <c r="J114" s="161">
        <v>78</v>
      </c>
      <c r="K114" s="17">
        <v>100</v>
      </c>
      <c r="L114" s="65">
        <v>0</v>
      </c>
      <c r="M114" s="242">
        <v>1849</v>
      </c>
      <c r="N114" s="242">
        <v>4259</v>
      </c>
      <c r="O114" s="161">
        <v>4357</v>
      </c>
      <c r="P114" s="327">
        <v>235.64088696592754</v>
      </c>
      <c r="Q114" s="291"/>
      <c r="R114" s="291"/>
      <c r="S114" s="254"/>
      <c r="T114" s="224"/>
      <c r="U114" s="292"/>
      <c r="V114" s="291"/>
      <c r="W114" s="269"/>
      <c r="X114" s="224"/>
      <c r="Y114" s="258"/>
      <c r="Z114" s="254"/>
      <c r="AA114" s="224"/>
      <c r="AB114" s="224"/>
      <c r="AC114" s="224"/>
      <c r="AD114" s="224"/>
      <c r="AE114" s="224"/>
      <c r="AF114" s="224"/>
      <c r="AG114" s="224"/>
      <c r="AH114" s="224"/>
      <c r="AI114" s="224"/>
      <c r="AJ114" s="224"/>
      <c r="AK114" s="224"/>
      <c r="AL114" s="224"/>
      <c r="AM114" s="224"/>
      <c r="AN114" s="224"/>
      <c r="AO114" s="224"/>
      <c r="AP114" s="224"/>
      <c r="AQ114" s="224"/>
      <c r="GT114" s="161">
        <v>7</v>
      </c>
      <c r="GU114" s="161">
        <v>7</v>
      </c>
      <c r="GV114" s="161">
        <v>78</v>
      </c>
      <c r="GW114" s="161">
        <v>78</v>
      </c>
      <c r="GX114" s="161">
        <v>4300</v>
      </c>
    </row>
    <row r="115" spans="1:206" s="57" customFormat="1" ht="12" customHeight="1">
      <c r="A115" s="206"/>
      <c r="B115" s="66" t="s">
        <v>137</v>
      </c>
      <c r="C115" s="62"/>
      <c r="D115" s="63"/>
      <c r="E115" s="64"/>
      <c r="F115" s="64"/>
      <c r="G115" s="17"/>
      <c r="H115" s="65"/>
      <c r="I115" s="65"/>
      <c r="J115" s="161"/>
      <c r="K115" s="17"/>
      <c r="L115" s="65"/>
      <c r="M115" s="242"/>
      <c r="N115" s="242" t="s">
        <v>155</v>
      </c>
      <c r="O115" s="161"/>
      <c r="P115" s="327"/>
      <c r="Q115" s="292"/>
      <c r="R115" s="291"/>
      <c r="S115" s="254"/>
      <c r="T115" s="224"/>
      <c r="U115" s="292"/>
      <c r="V115" s="291"/>
      <c r="W115" s="269"/>
      <c r="X115" s="224"/>
      <c r="Y115" s="258"/>
      <c r="Z115" s="254"/>
      <c r="AA115" s="224"/>
      <c r="AB115" s="224"/>
      <c r="AC115" s="224"/>
      <c r="AD115" s="224"/>
      <c r="AE115" s="224"/>
      <c r="AF115" s="224"/>
      <c r="AG115" s="224"/>
      <c r="AH115" s="224"/>
      <c r="AI115" s="224"/>
      <c r="AJ115" s="224"/>
      <c r="AK115" s="224"/>
      <c r="AL115" s="224"/>
      <c r="AM115" s="224"/>
      <c r="AN115" s="224"/>
      <c r="AO115" s="224"/>
      <c r="AP115" s="224"/>
      <c r="AQ115" s="224"/>
      <c r="GT115" s="161"/>
      <c r="GU115" s="161"/>
      <c r="GV115" s="161"/>
      <c r="GW115" s="161"/>
      <c r="GX115" s="161"/>
    </row>
    <row r="116" spans="1:206" s="57" customFormat="1" ht="12" customHeight="1">
      <c r="A116" s="201">
        <v>101040401000000</v>
      </c>
      <c r="B116" s="61"/>
      <c r="C116" s="62" t="s">
        <v>103</v>
      </c>
      <c r="D116" s="63"/>
      <c r="E116" s="64">
        <v>8</v>
      </c>
      <c r="F116" s="64">
        <v>8</v>
      </c>
      <c r="G116" s="17">
        <v>100</v>
      </c>
      <c r="H116" s="65">
        <v>0</v>
      </c>
      <c r="I116" s="65">
        <v>5</v>
      </c>
      <c r="J116" s="161">
        <v>4</v>
      </c>
      <c r="K116" s="17">
        <v>80</v>
      </c>
      <c r="L116" s="65">
        <v>1</v>
      </c>
      <c r="M116" s="242">
        <v>2699</v>
      </c>
      <c r="N116" s="242">
        <v>2210</v>
      </c>
      <c r="O116" s="161">
        <v>2217</v>
      </c>
      <c r="P116" s="327">
        <v>82.14153390144497</v>
      </c>
      <c r="Q116" s="293"/>
      <c r="R116" s="291"/>
      <c r="S116" s="254"/>
      <c r="T116" s="224"/>
      <c r="U116" s="293"/>
      <c r="V116" s="291"/>
      <c r="W116" s="269"/>
      <c r="X116" s="224"/>
      <c r="Y116" s="258"/>
      <c r="Z116" s="254"/>
      <c r="AA116" s="224"/>
      <c r="AB116" s="224"/>
      <c r="AC116" s="224"/>
      <c r="AD116" s="224"/>
      <c r="AE116" s="224"/>
      <c r="AF116" s="224"/>
      <c r="AG116" s="224"/>
      <c r="AH116" s="224"/>
      <c r="AI116" s="224"/>
      <c r="AJ116" s="224"/>
      <c r="AK116" s="224"/>
      <c r="AL116" s="224"/>
      <c r="AM116" s="224"/>
      <c r="AN116" s="224"/>
      <c r="AO116" s="224"/>
      <c r="AP116" s="224"/>
      <c r="AQ116" s="224"/>
      <c r="GT116" s="161">
        <v>8</v>
      </c>
      <c r="GU116" s="161">
        <v>8</v>
      </c>
      <c r="GV116" s="161">
        <v>5</v>
      </c>
      <c r="GW116" s="161">
        <v>4</v>
      </c>
      <c r="GX116" s="161">
        <v>2300</v>
      </c>
    </row>
    <row r="117" spans="1:206" s="57" customFormat="1" ht="12" customHeight="1">
      <c r="A117" s="201">
        <v>101040402000000</v>
      </c>
      <c r="B117" s="67"/>
      <c r="C117" s="62" t="s">
        <v>138</v>
      </c>
      <c r="D117" s="63"/>
      <c r="E117" s="64">
        <v>3</v>
      </c>
      <c r="F117" s="64">
        <v>3</v>
      </c>
      <c r="G117" s="17">
        <v>100</v>
      </c>
      <c r="H117" s="65">
        <v>0</v>
      </c>
      <c r="I117" s="65">
        <v>1</v>
      </c>
      <c r="J117" s="161">
        <v>1</v>
      </c>
      <c r="K117" s="17">
        <v>100</v>
      </c>
      <c r="L117" s="65">
        <v>0</v>
      </c>
      <c r="M117" s="242">
        <v>802</v>
      </c>
      <c r="N117" s="242">
        <v>532</v>
      </c>
      <c r="O117" s="161">
        <v>532</v>
      </c>
      <c r="P117" s="327">
        <v>66.33416458852868</v>
      </c>
      <c r="Q117" s="293"/>
      <c r="R117" s="291"/>
      <c r="S117" s="254"/>
      <c r="T117" s="224"/>
      <c r="U117" s="293"/>
      <c r="V117" s="291"/>
      <c r="W117" s="269"/>
      <c r="X117" s="224"/>
      <c r="Y117" s="258"/>
      <c r="Z117" s="254"/>
      <c r="AA117" s="224"/>
      <c r="AB117" s="224"/>
      <c r="AC117" s="224"/>
      <c r="AD117" s="224"/>
      <c r="AE117" s="224"/>
      <c r="AF117" s="224"/>
      <c r="AG117" s="224"/>
      <c r="AH117" s="224"/>
      <c r="AI117" s="224"/>
      <c r="AJ117" s="224"/>
      <c r="AK117" s="224"/>
      <c r="AL117" s="224"/>
      <c r="AM117" s="224"/>
      <c r="AN117" s="224"/>
      <c r="AO117" s="224"/>
      <c r="AP117" s="224"/>
      <c r="AQ117" s="224"/>
      <c r="GT117" s="161">
        <v>3</v>
      </c>
      <c r="GU117" s="161">
        <v>3</v>
      </c>
      <c r="GV117" s="161">
        <v>1</v>
      </c>
      <c r="GW117" s="161">
        <v>1</v>
      </c>
      <c r="GX117" s="161">
        <v>800</v>
      </c>
    </row>
    <row r="118" spans="1:206" s="57" customFormat="1" ht="12" customHeight="1">
      <c r="A118" s="206"/>
      <c r="B118" s="66" t="s">
        <v>139</v>
      </c>
      <c r="C118" s="62"/>
      <c r="D118" s="63"/>
      <c r="E118" s="63" t="s">
        <v>155</v>
      </c>
      <c r="F118" s="64"/>
      <c r="G118" s="17"/>
      <c r="H118" s="65"/>
      <c r="I118" s="65"/>
      <c r="J118" s="161"/>
      <c r="K118" s="17"/>
      <c r="L118" s="65"/>
      <c r="M118" s="242"/>
      <c r="N118" s="242" t="s">
        <v>155</v>
      </c>
      <c r="O118" s="161"/>
      <c r="P118" s="327"/>
      <c r="Q118" s="293"/>
      <c r="R118" s="291"/>
      <c r="S118" s="254"/>
      <c r="T118" s="224"/>
      <c r="U118" s="293"/>
      <c r="V118" s="291"/>
      <c r="W118" s="269"/>
      <c r="X118" s="224"/>
      <c r="Y118" s="258"/>
      <c r="Z118" s="254"/>
      <c r="AA118" s="224"/>
      <c r="AB118" s="224"/>
      <c r="AC118" s="224"/>
      <c r="AD118" s="224"/>
      <c r="AE118" s="224"/>
      <c r="AF118" s="224"/>
      <c r="AG118" s="224"/>
      <c r="AH118" s="224"/>
      <c r="AI118" s="224"/>
      <c r="AJ118" s="224"/>
      <c r="AK118" s="224"/>
      <c r="AL118" s="224"/>
      <c r="AM118" s="224"/>
      <c r="AN118" s="224"/>
      <c r="AO118" s="224"/>
      <c r="AP118" s="224"/>
      <c r="AQ118" s="224"/>
      <c r="GT118" s="161"/>
      <c r="GU118" s="161"/>
      <c r="GV118" s="161"/>
      <c r="GW118" s="161"/>
      <c r="GX118" s="161"/>
    </row>
    <row r="119" spans="1:206" s="57" customFormat="1" ht="12" customHeight="1">
      <c r="A119" s="201">
        <v>101040501000000</v>
      </c>
      <c r="B119" s="61">
        <v>18</v>
      </c>
      <c r="C119" s="62" t="s">
        <v>28</v>
      </c>
      <c r="D119" s="63"/>
      <c r="E119" s="64">
        <v>28</v>
      </c>
      <c r="F119" s="64">
        <v>28</v>
      </c>
      <c r="G119" s="17">
        <v>100</v>
      </c>
      <c r="H119" s="65">
        <v>0</v>
      </c>
      <c r="I119" s="65">
        <v>56</v>
      </c>
      <c r="J119" s="161">
        <v>50</v>
      </c>
      <c r="K119" s="17">
        <v>89.28571428571429</v>
      </c>
      <c r="L119" s="65">
        <v>6</v>
      </c>
      <c r="M119" s="242">
        <v>10659</v>
      </c>
      <c r="N119" s="242">
        <v>9526</v>
      </c>
      <c r="O119" s="161">
        <v>9912</v>
      </c>
      <c r="P119" s="327">
        <v>92.99183788347875</v>
      </c>
      <c r="Q119" s="293"/>
      <c r="R119" s="291"/>
      <c r="S119" s="254"/>
      <c r="T119" s="224"/>
      <c r="U119" s="293"/>
      <c r="V119" s="291"/>
      <c r="W119" s="269"/>
      <c r="X119" s="224"/>
      <c r="Y119" s="258"/>
      <c r="Z119" s="254"/>
      <c r="AA119" s="224"/>
      <c r="AB119" s="224"/>
      <c r="AC119" s="224"/>
      <c r="AD119" s="224"/>
      <c r="AE119" s="224"/>
      <c r="AF119" s="224"/>
      <c r="AG119" s="224"/>
      <c r="AH119" s="224"/>
      <c r="AI119" s="224"/>
      <c r="AJ119" s="224"/>
      <c r="AK119" s="224"/>
      <c r="AL119" s="224"/>
      <c r="AM119" s="224"/>
      <c r="AN119" s="224"/>
      <c r="AO119" s="224"/>
      <c r="AP119" s="224"/>
      <c r="AQ119" s="224"/>
      <c r="GT119" s="161">
        <v>28</v>
      </c>
      <c r="GU119" s="161">
        <v>28</v>
      </c>
      <c r="GV119" s="161">
        <v>56</v>
      </c>
      <c r="GW119" s="161">
        <v>50</v>
      </c>
      <c r="GX119" s="161">
        <v>10000</v>
      </c>
    </row>
    <row r="120" spans="1:206" s="57" customFormat="1" ht="12" customHeight="1">
      <c r="A120" s="201"/>
      <c r="B120" s="68"/>
      <c r="C120" s="69"/>
      <c r="D120" s="70"/>
      <c r="E120" s="71"/>
      <c r="F120" s="71"/>
      <c r="G120" s="51"/>
      <c r="H120" s="72"/>
      <c r="I120" s="65"/>
      <c r="J120" s="161"/>
      <c r="K120" s="51"/>
      <c r="L120" s="72"/>
      <c r="M120" s="199"/>
      <c r="N120" s="199">
        <v>1182</v>
      </c>
      <c r="O120" s="71">
        <v>0</v>
      </c>
      <c r="P120" s="327"/>
      <c r="Q120" s="294"/>
      <c r="R120" s="224"/>
      <c r="S120" s="254"/>
      <c r="T120" s="224"/>
      <c r="U120" s="294"/>
      <c r="V120" s="224"/>
      <c r="W120" s="295"/>
      <c r="X120" s="224"/>
      <c r="Y120" s="258"/>
      <c r="Z120" s="254"/>
      <c r="AA120" s="224"/>
      <c r="AB120" s="224"/>
      <c r="AC120" s="224"/>
      <c r="AD120" s="224"/>
      <c r="AE120" s="224"/>
      <c r="AF120" s="224"/>
      <c r="AG120" s="224"/>
      <c r="AH120" s="224"/>
      <c r="AI120" s="224"/>
      <c r="AJ120" s="224"/>
      <c r="AK120" s="224"/>
      <c r="AL120" s="224"/>
      <c r="AM120" s="224"/>
      <c r="AN120" s="224"/>
      <c r="AO120" s="224"/>
      <c r="AP120" s="224"/>
      <c r="AQ120" s="224"/>
      <c r="GT120" s="196">
        <v>0</v>
      </c>
      <c r="GU120" s="196">
        <v>0</v>
      </c>
      <c r="GV120" s="196">
        <v>0</v>
      </c>
      <c r="GW120" s="196">
        <v>0</v>
      </c>
      <c r="GX120" s="196">
        <v>0</v>
      </c>
    </row>
    <row r="121" spans="1:206" s="57" customFormat="1" ht="12" customHeight="1">
      <c r="A121" s="71"/>
      <c r="B121" s="426" t="s">
        <v>125</v>
      </c>
      <c r="C121" s="427"/>
      <c r="D121" s="428"/>
      <c r="E121" s="73">
        <v>531</v>
      </c>
      <c r="F121" s="73">
        <v>531</v>
      </c>
      <c r="G121" s="74">
        <v>100</v>
      </c>
      <c r="H121" s="75">
        <v>0</v>
      </c>
      <c r="I121" s="76">
        <v>1097</v>
      </c>
      <c r="J121" s="76">
        <v>1059</v>
      </c>
      <c r="K121" s="74">
        <v>96.53600729261622</v>
      </c>
      <c r="L121" s="75">
        <v>38</v>
      </c>
      <c r="M121" s="182">
        <v>149894</v>
      </c>
      <c r="N121" s="182">
        <v>152813</v>
      </c>
      <c r="O121" s="28">
        <v>156231</v>
      </c>
      <c r="P121" s="328">
        <v>104.22765420897436</v>
      </c>
      <c r="Q121" s="271"/>
      <c r="R121" s="285"/>
      <c r="S121" s="272"/>
      <c r="T121" s="224"/>
      <c r="U121" s="271"/>
      <c r="V121" s="285"/>
      <c r="W121" s="296"/>
      <c r="X121" s="224"/>
      <c r="Y121" s="258"/>
      <c r="Z121" s="254"/>
      <c r="AA121" s="224"/>
      <c r="AB121" s="224"/>
      <c r="AC121" s="224"/>
      <c r="AD121" s="224"/>
      <c r="AE121" s="224"/>
      <c r="AF121" s="224"/>
      <c r="AG121" s="224"/>
      <c r="AH121" s="224"/>
      <c r="AI121" s="224"/>
      <c r="AJ121" s="224"/>
      <c r="AK121" s="224"/>
      <c r="AL121" s="224"/>
      <c r="AM121" s="224"/>
      <c r="AN121" s="224"/>
      <c r="AO121" s="224"/>
      <c r="AP121" s="224"/>
      <c r="AQ121" s="224"/>
      <c r="GT121" s="76">
        <v>531</v>
      </c>
      <c r="GU121" s="76">
        <v>531</v>
      </c>
      <c r="GV121" s="76">
        <v>1097</v>
      </c>
      <c r="GW121" s="76">
        <v>1059</v>
      </c>
      <c r="GX121" s="76">
        <v>156118</v>
      </c>
    </row>
    <row r="122" spans="13:206" ht="12.75">
      <c r="M122" s="213"/>
      <c r="N122" s="213"/>
      <c r="Q122" s="275"/>
      <c r="Y122" s="258"/>
      <c r="Z122" s="254"/>
      <c r="GT122" s="173">
        <v>531</v>
      </c>
      <c r="GU122" s="173">
        <v>531</v>
      </c>
      <c r="GV122" s="173">
        <v>1097</v>
      </c>
      <c r="GW122" s="173">
        <v>1059</v>
      </c>
      <c r="GX122" s="173">
        <v>156118</v>
      </c>
    </row>
    <row r="123" spans="1:43" s="77" customFormat="1" ht="15" customHeight="1">
      <c r="A123" s="446" t="s">
        <v>2</v>
      </c>
      <c r="B123" s="446"/>
      <c r="C123" s="446"/>
      <c r="D123" s="446"/>
      <c r="E123" s="446"/>
      <c r="F123" s="446"/>
      <c r="G123" s="446"/>
      <c r="H123" s="446"/>
      <c r="I123" s="446"/>
      <c r="J123" s="446"/>
      <c r="K123" s="446"/>
      <c r="L123" s="446"/>
      <c r="M123" s="446"/>
      <c r="N123" s="446"/>
      <c r="O123" s="446"/>
      <c r="P123" s="446"/>
      <c r="Q123" s="227"/>
      <c r="R123" s="227"/>
      <c r="S123" s="253"/>
      <c r="T123" s="298"/>
      <c r="U123" s="226"/>
      <c r="V123" s="226"/>
      <c r="W123" s="226"/>
      <c r="X123" s="226"/>
      <c r="Y123" s="258"/>
      <c r="Z123" s="254"/>
      <c r="AA123" s="226"/>
      <c r="AB123" s="226"/>
      <c r="AC123" s="226"/>
      <c r="AD123" s="226"/>
      <c r="AE123" s="226"/>
      <c r="AF123" s="226"/>
      <c r="AG123" s="226"/>
      <c r="AH123" s="226"/>
      <c r="AI123" s="226"/>
      <c r="AJ123" s="226"/>
      <c r="AK123" s="226"/>
      <c r="AL123" s="226"/>
      <c r="AM123" s="226"/>
      <c r="AN123" s="226"/>
      <c r="AO123" s="226"/>
      <c r="AP123" s="226"/>
      <c r="AQ123" s="226"/>
    </row>
    <row r="124" spans="1:43" s="79" customFormat="1" ht="12" customHeight="1">
      <c r="A124" s="478" t="s">
        <v>140</v>
      </c>
      <c r="B124" s="478"/>
      <c r="C124" s="478"/>
      <c r="D124" s="478"/>
      <c r="E124" s="478"/>
      <c r="F124" s="478"/>
      <c r="G124" s="478"/>
      <c r="H124" s="478"/>
      <c r="I124" s="478"/>
      <c r="J124" s="478"/>
      <c r="K124" s="478"/>
      <c r="L124" s="478"/>
      <c r="M124" s="478"/>
      <c r="N124" s="478"/>
      <c r="O124" s="478"/>
      <c r="P124" s="478"/>
      <c r="Q124" s="229"/>
      <c r="R124" s="229"/>
      <c r="S124" s="254"/>
      <c r="T124" s="228"/>
      <c r="U124" s="228"/>
      <c r="V124" s="228"/>
      <c r="W124" s="228"/>
      <c r="X124" s="228"/>
      <c r="Y124" s="258"/>
      <c r="Z124" s="254"/>
      <c r="AA124" s="228"/>
      <c r="AB124" s="228"/>
      <c r="AC124" s="228"/>
      <c r="AD124" s="228"/>
      <c r="AE124" s="228"/>
      <c r="AF124" s="228"/>
      <c r="AG124" s="228"/>
      <c r="AH124" s="228"/>
      <c r="AI124" s="228"/>
      <c r="AJ124" s="228"/>
      <c r="AK124" s="228"/>
      <c r="AL124" s="228"/>
      <c r="AM124" s="228"/>
      <c r="AN124" s="228"/>
      <c r="AO124" s="228"/>
      <c r="AP124" s="228"/>
      <c r="AQ124" s="228"/>
    </row>
    <row r="125" spans="4:43" s="79" customFormat="1" ht="12" customHeight="1">
      <c r="D125" s="80"/>
      <c r="E125" s="80"/>
      <c r="F125" s="80"/>
      <c r="G125" s="80"/>
      <c r="H125" s="80"/>
      <c r="I125" s="80"/>
      <c r="J125" s="80"/>
      <c r="K125" s="80"/>
      <c r="L125" s="80"/>
      <c r="M125" s="184"/>
      <c r="N125" s="184"/>
      <c r="O125" s="149"/>
      <c r="P125" s="334"/>
      <c r="Q125" s="299"/>
      <c r="R125" s="259"/>
      <c r="S125" s="261"/>
      <c r="T125" s="228"/>
      <c r="U125" s="299"/>
      <c r="V125" s="259"/>
      <c r="W125" s="300"/>
      <c r="X125" s="228"/>
      <c r="Y125" s="258"/>
      <c r="Z125" s="254"/>
      <c r="AA125" s="228"/>
      <c r="AB125" s="228"/>
      <c r="AC125" s="228"/>
      <c r="AD125" s="228"/>
      <c r="AE125" s="228"/>
      <c r="AF125" s="228"/>
      <c r="AG125" s="228"/>
      <c r="AH125" s="228"/>
      <c r="AI125" s="228"/>
      <c r="AJ125" s="228"/>
      <c r="AK125" s="228"/>
      <c r="AL125" s="228"/>
      <c r="AM125" s="228"/>
      <c r="AN125" s="228"/>
      <c r="AO125" s="228"/>
      <c r="AP125" s="228"/>
      <c r="AQ125" s="228"/>
    </row>
    <row r="126" spans="1:43" s="79" customFormat="1" ht="12" customHeight="1">
      <c r="A126" s="479" t="s">
        <v>210</v>
      </c>
      <c r="B126" s="479"/>
      <c r="C126" s="479"/>
      <c r="D126" s="479"/>
      <c r="E126" s="479"/>
      <c r="F126" s="479"/>
      <c r="G126" s="479"/>
      <c r="H126" s="479"/>
      <c r="I126" s="479"/>
      <c r="J126" s="479"/>
      <c r="K126" s="479"/>
      <c r="L126" s="479"/>
      <c r="M126" s="479"/>
      <c r="N126" s="479"/>
      <c r="O126" s="479"/>
      <c r="P126" s="479"/>
      <c r="Q126" s="229"/>
      <c r="R126" s="229"/>
      <c r="S126" s="254"/>
      <c r="T126" s="228"/>
      <c r="U126" s="228"/>
      <c r="V126" s="228"/>
      <c r="W126" s="228"/>
      <c r="X126" s="228"/>
      <c r="Y126" s="258"/>
      <c r="Z126" s="254"/>
      <c r="AA126" s="228"/>
      <c r="AB126" s="228"/>
      <c r="AC126" s="228"/>
      <c r="AD126" s="228"/>
      <c r="AE126" s="228"/>
      <c r="AF126" s="228"/>
      <c r="AG126" s="228"/>
      <c r="AH126" s="228"/>
      <c r="AI126" s="228"/>
      <c r="AJ126" s="228"/>
      <c r="AK126" s="228"/>
      <c r="AL126" s="228"/>
      <c r="AM126" s="228"/>
      <c r="AN126" s="228"/>
      <c r="AO126" s="228"/>
      <c r="AP126" s="228"/>
      <c r="AQ126" s="228"/>
    </row>
    <row r="127" spans="1:43" s="79" customFormat="1" ht="12" customHeight="1">
      <c r="A127" s="478"/>
      <c r="B127" s="478"/>
      <c r="C127" s="478"/>
      <c r="D127" s="478"/>
      <c r="E127" s="478"/>
      <c r="F127" s="478"/>
      <c r="G127" s="478"/>
      <c r="H127" s="478"/>
      <c r="I127" s="478"/>
      <c r="J127" s="478"/>
      <c r="K127" s="478"/>
      <c r="L127" s="478"/>
      <c r="M127" s="478"/>
      <c r="N127" s="478"/>
      <c r="O127" s="478"/>
      <c r="P127" s="478"/>
      <c r="Q127" s="229"/>
      <c r="R127" s="229"/>
      <c r="S127" s="254"/>
      <c r="T127" s="228"/>
      <c r="U127" s="228"/>
      <c r="V127" s="228"/>
      <c r="W127" s="228"/>
      <c r="X127" s="228"/>
      <c r="Y127" s="258"/>
      <c r="Z127" s="254"/>
      <c r="AA127" s="228"/>
      <c r="AB127" s="228"/>
      <c r="AC127" s="228"/>
      <c r="AD127" s="228"/>
      <c r="AE127" s="228"/>
      <c r="AF127" s="228"/>
      <c r="AG127" s="228"/>
      <c r="AH127" s="228"/>
      <c r="AI127" s="228"/>
      <c r="AJ127" s="228"/>
      <c r="AK127" s="228"/>
      <c r="AL127" s="228"/>
      <c r="AM127" s="228"/>
      <c r="AN127" s="228"/>
      <c r="AO127" s="228"/>
      <c r="AP127" s="228"/>
      <c r="AQ127" s="228"/>
    </row>
    <row r="128" spans="1:43" s="79" customFormat="1" ht="12" customHeight="1">
      <c r="A128" s="78"/>
      <c r="B128" s="78"/>
      <c r="C128" s="78"/>
      <c r="D128" s="78"/>
      <c r="E128" s="78"/>
      <c r="F128" s="78"/>
      <c r="G128" s="78"/>
      <c r="H128" s="78"/>
      <c r="I128" s="78"/>
      <c r="J128" s="78"/>
      <c r="K128" s="78"/>
      <c r="L128" s="78"/>
      <c r="M128" s="185"/>
      <c r="N128" s="185"/>
      <c r="O128" s="149"/>
      <c r="P128" s="334"/>
      <c r="Q128" s="301"/>
      <c r="R128" s="259"/>
      <c r="S128" s="261"/>
      <c r="T128" s="228"/>
      <c r="U128" s="301"/>
      <c r="V128" s="259"/>
      <c r="W128" s="302"/>
      <c r="X128" s="228"/>
      <c r="Y128" s="258"/>
      <c r="Z128" s="254"/>
      <c r="AA128" s="228"/>
      <c r="AB128" s="228"/>
      <c r="AC128" s="228"/>
      <c r="AD128" s="228"/>
      <c r="AE128" s="228"/>
      <c r="AF128" s="228"/>
      <c r="AG128" s="228"/>
      <c r="AH128" s="228"/>
      <c r="AI128" s="228"/>
      <c r="AJ128" s="228"/>
      <c r="AK128" s="228"/>
      <c r="AL128" s="228"/>
      <c r="AM128" s="228"/>
      <c r="AN128" s="228"/>
      <c r="AO128" s="228"/>
      <c r="AP128" s="228"/>
      <c r="AQ128" s="228"/>
    </row>
    <row r="129" spans="1:43" s="79" customFormat="1" ht="12" customHeight="1">
      <c r="A129" s="444" t="s">
        <v>225</v>
      </c>
      <c r="B129" s="429" t="s">
        <v>119</v>
      </c>
      <c r="C129" s="430"/>
      <c r="D129" s="444" t="s">
        <v>227</v>
      </c>
      <c r="E129" s="463" t="s">
        <v>156</v>
      </c>
      <c r="F129" s="464"/>
      <c r="G129" s="464"/>
      <c r="H129" s="465"/>
      <c r="I129" s="463" t="s">
        <v>120</v>
      </c>
      <c r="J129" s="464"/>
      <c r="K129" s="464"/>
      <c r="L129" s="465"/>
      <c r="M129" s="463" t="s">
        <v>157</v>
      </c>
      <c r="N129" s="464"/>
      <c r="O129" s="464"/>
      <c r="P129" s="465"/>
      <c r="Q129" s="494"/>
      <c r="R129" s="494"/>
      <c r="S129" s="494"/>
      <c r="T129" s="228"/>
      <c r="U129" s="494"/>
      <c r="V129" s="494"/>
      <c r="W129" s="494"/>
      <c r="X129" s="228"/>
      <c r="Y129" s="258"/>
      <c r="Z129" s="254"/>
      <c r="AA129" s="228"/>
      <c r="AB129" s="228"/>
      <c r="AC129" s="228"/>
      <c r="AD129" s="228"/>
      <c r="AE129" s="228"/>
      <c r="AF129" s="228"/>
      <c r="AG129" s="228"/>
      <c r="AH129" s="228"/>
      <c r="AI129" s="228"/>
      <c r="AJ129" s="228"/>
      <c r="AK129" s="228"/>
      <c r="AL129" s="228"/>
      <c r="AM129" s="228"/>
      <c r="AN129" s="228"/>
      <c r="AO129" s="228"/>
      <c r="AP129" s="228"/>
      <c r="AQ129" s="228"/>
    </row>
    <row r="130" spans="1:43" s="79" customFormat="1" ht="12" customHeight="1">
      <c r="A130" s="447"/>
      <c r="B130" s="431"/>
      <c r="C130" s="432"/>
      <c r="D130" s="447"/>
      <c r="E130" s="461" t="s">
        <v>121</v>
      </c>
      <c r="F130" s="463" t="s">
        <v>122</v>
      </c>
      <c r="G130" s="465"/>
      <c r="H130" s="461" t="s">
        <v>8</v>
      </c>
      <c r="I130" s="461" t="s">
        <v>121</v>
      </c>
      <c r="J130" s="463" t="s">
        <v>122</v>
      </c>
      <c r="K130" s="465"/>
      <c r="L130" s="461" t="s">
        <v>8</v>
      </c>
      <c r="M130" s="444" t="s">
        <v>226</v>
      </c>
      <c r="N130" s="439" t="s">
        <v>160</v>
      </c>
      <c r="O130" s="440"/>
      <c r="P130" s="441"/>
      <c r="Q130" s="493"/>
      <c r="R130" s="494"/>
      <c r="S130" s="494"/>
      <c r="T130" s="228"/>
      <c r="U130" s="493"/>
      <c r="V130" s="494"/>
      <c r="W130" s="494"/>
      <c r="X130" s="228"/>
      <c r="Y130" s="258"/>
      <c r="Z130" s="254"/>
      <c r="AA130" s="228"/>
      <c r="AB130" s="228"/>
      <c r="AC130" s="228"/>
      <c r="AD130" s="228"/>
      <c r="AE130" s="228"/>
      <c r="AF130" s="228"/>
      <c r="AG130" s="228"/>
      <c r="AH130" s="228"/>
      <c r="AI130" s="228"/>
      <c r="AJ130" s="228"/>
      <c r="AK130" s="228"/>
      <c r="AL130" s="228"/>
      <c r="AM130" s="228"/>
      <c r="AN130" s="228"/>
      <c r="AO130" s="228"/>
      <c r="AP130" s="228"/>
      <c r="AQ130" s="228"/>
    </row>
    <row r="131" spans="1:43" s="79" customFormat="1" ht="22.5">
      <c r="A131" s="445"/>
      <c r="B131" s="424" t="s">
        <v>208</v>
      </c>
      <c r="C131" s="425"/>
      <c r="D131" s="445"/>
      <c r="E131" s="462"/>
      <c r="F131" s="248" t="s">
        <v>162</v>
      </c>
      <c r="G131" s="247" t="s">
        <v>123</v>
      </c>
      <c r="H131" s="462"/>
      <c r="I131" s="462"/>
      <c r="J131" s="248" t="s">
        <v>162</v>
      </c>
      <c r="K131" s="247" t="s">
        <v>123</v>
      </c>
      <c r="L131" s="462"/>
      <c r="M131" s="445"/>
      <c r="N131" s="324" t="s">
        <v>236</v>
      </c>
      <c r="O131" s="324" t="s">
        <v>238</v>
      </c>
      <c r="P131" s="345" t="s">
        <v>123</v>
      </c>
      <c r="Q131" s="493"/>
      <c r="R131" s="264"/>
      <c r="S131" s="265"/>
      <c r="T131" s="228"/>
      <c r="U131" s="493"/>
      <c r="V131" s="264"/>
      <c r="W131" s="263"/>
      <c r="X131" s="228"/>
      <c r="Y131" s="258"/>
      <c r="Z131" s="254"/>
      <c r="AA131" s="228"/>
      <c r="AB131" s="228"/>
      <c r="AC131" s="228"/>
      <c r="AD131" s="228"/>
      <c r="AE131" s="228"/>
      <c r="AF131" s="228"/>
      <c r="AG131" s="228"/>
      <c r="AH131" s="228"/>
      <c r="AI131" s="228"/>
      <c r="AJ131" s="228"/>
      <c r="AK131" s="228"/>
      <c r="AL131" s="228"/>
      <c r="AM131" s="228"/>
      <c r="AN131" s="228"/>
      <c r="AO131" s="228"/>
      <c r="AP131" s="228"/>
      <c r="AQ131" s="228"/>
    </row>
    <row r="132" spans="1:43" s="79" customFormat="1" ht="12" customHeight="1">
      <c r="A132" s="207"/>
      <c r="B132" s="81" t="s">
        <v>124</v>
      </c>
      <c r="C132" s="82"/>
      <c r="D132" s="83"/>
      <c r="E132" s="83"/>
      <c r="F132" s="83"/>
      <c r="G132" s="83"/>
      <c r="H132" s="83"/>
      <c r="I132" s="83"/>
      <c r="J132" s="83"/>
      <c r="K132" s="83"/>
      <c r="L132" s="83"/>
      <c r="M132" s="186"/>
      <c r="N132" s="186"/>
      <c r="O132" s="102"/>
      <c r="P132" s="335"/>
      <c r="Q132" s="303"/>
      <c r="R132" s="258"/>
      <c r="S132" s="254"/>
      <c r="T132" s="228"/>
      <c r="U132" s="303"/>
      <c r="V132" s="258"/>
      <c r="W132" s="228"/>
      <c r="X132" s="228"/>
      <c r="Y132" s="258"/>
      <c r="Z132" s="254"/>
      <c r="AA132" s="228"/>
      <c r="AB132" s="228"/>
      <c r="AC132" s="228"/>
      <c r="AD132" s="228"/>
      <c r="AE132" s="228"/>
      <c r="AF132" s="228"/>
      <c r="AG132" s="228"/>
      <c r="AH132" s="228"/>
      <c r="AI132" s="228"/>
      <c r="AJ132" s="228"/>
      <c r="AK132" s="228"/>
      <c r="AL132" s="228"/>
      <c r="AM132" s="228"/>
      <c r="AN132" s="228"/>
      <c r="AO132" s="228"/>
      <c r="AP132" s="228"/>
      <c r="AQ132" s="228"/>
    </row>
    <row r="133" spans="1:206" s="79" customFormat="1" ht="12" customHeight="1">
      <c r="A133" s="201">
        <v>101040101000000</v>
      </c>
      <c r="B133" s="84">
        <v>1</v>
      </c>
      <c r="C133" s="85" t="s">
        <v>16</v>
      </c>
      <c r="D133" s="86"/>
      <c r="E133" s="87">
        <v>17</v>
      </c>
      <c r="F133" s="87">
        <v>17</v>
      </c>
      <c r="G133" s="17">
        <v>100</v>
      </c>
      <c r="H133" s="88">
        <v>0</v>
      </c>
      <c r="I133" s="88">
        <v>56</v>
      </c>
      <c r="J133" s="88">
        <v>46</v>
      </c>
      <c r="K133" s="17">
        <v>82.14285714285714</v>
      </c>
      <c r="L133" s="88">
        <v>10</v>
      </c>
      <c r="M133" s="242">
        <v>6624</v>
      </c>
      <c r="N133" s="242">
        <v>6288</v>
      </c>
      <c r="O133" s="167">
        <v>6440</v>
      </c>
      <c r="P133" s="327">
        <v>97.22222222222221</v>
      </c>
      <c r="Q133" s="268"/>
      <c r="R133" s="304"/>
      <c r="S133" s="254"/>
      <c r="T133" s="228"/>
      <c r="U133" s="293"/>
      <c r="V133" s="304"/>
      <c r="W133" s="269"/>
      <c r="X133" s="228"/>
      <c r="Y133" s="258"/>
      <c r="Z133" s="254"/>
      <c r="AA133" s="228"/>
      <c r="AB133" s="228"/>
      <c r="AC133" s="228"/>
      <c r="AD133" s="228"/>
      <c r="AE133" s="228"/>
      <c r="AF133" s="228"/>
      <c r="AG133" s="228"/>
      <c r="AH133" s="228"/>
      <c r="AI133" s="228"/>
      <c r="AJ133" s="228"/>
      <c r="AK133" s="228"/>
      <c r="AL133" s="228"/>
      <c r="AM133" s="228"/>
      <c r="AN133" s="228"/>
      <c r="AO133" s="228"/>
      <c r="AP133" s="228"/>
      <c r="AQ133" s="228"/>
      <c r="GT133" s="167">
        <v>17</v>
      </c>
      <c r="GU133" s="167">
        <v>17</v>
      </c>
      <c r="GV133" s="167">
        <v>56</v>
      </c>
      <c r="GW133" s="167">
        <v>46</v>
      </c>
      <c r="GX133" s="167">
        <v>6624</v>
      </c>
    </row>
    <row r="134" spans="1:206" s="79" customFormat="1" ht="12" customHeight="1">
      <c r="A134" s="201">
        <v>101040106000000</v>
      </c>
      <c r="B134" s="84">
        <v>2</v>
      </c>
      <c r="C134" s="85" t="s">
        <v>141</v>
      </c>
      <c r="D134" s="86"/>
      <c r="E134" s="87">
        <v>39</v>
      </c>
      <c r="F134" s="87">
        <v>39</v>
      </c>
      <c r="G134" s="17">
        <v>100</v>
      </c>
      <c r="H134" s="88">
        <v>0</v>
      </c>
      <c r="I134" s="88">
        <v>132</v>
      </c>
      <c r="J134" s="88">
        <v>122</v>
      </c>
      <c r="K134" s="17">
        <v>92.42424242424242</v>
      </c>
      <c r="L134" s="88">
        <v>10</v>
      </c>
      <c r="M134" s="242">
        <v>21576</v>
      </c>
      <c r="N134" s="242">
        <v>23012</v>
      </c>
      <c r="O134" s="167">
        <v>23534</v>
      </c>
      <c r="P134" s="327">
        <v>109.07489803485355</v>
      </c>
      <c r="Q134" s="304"/>
      <c r="R134" s="304"/>
      <c r="S134" s="254"/>
      <c r="T134" s="228"/>
      <c r="U134" s="305"/>
      <c r="V134" s="304"/>
      <c r="W134" s="269"/>
      <c r="X134" s="228"/>
      <c r="Y134" s="258"/>
      <c r="Z134" s="254"/>
      <c r="AA134" s="228"/>
      <c r="AB134" s="228"/>
      <c r="AC134" s="228"/>
      <c r="AD134" s="228"/>
      <c r="AE134" s="228"/>
      <c r="AF134" s="228"/>
      <c r="AG134" s="228"/>
      <c r="AH134" s="228"/>
      <c r="AI134" s="228"/>
      <c r="AJ134" s="228"/>
      <c r="AK134" s="228"/>
      <c r="AL134" s="228"/>
      <c r="AM134" s="228"/>
      <c r="AN134" s="228"/>
      <c r="AO134" s="228"/>
      <c r="AP134" s="228"/>
      <c r="AQ134" s="228"/>
      <c r="GT134" s="167">
        <v>39</v>
      </c>
      <c r="GU134" s="167">
        <v>39</v>
      </c>
      <c r="GV134" s="167">
        <v>132</v>
      </c>
      <c r="GW134" s="167">
        <v>122</v>
      </c>
      <c r="GX134" s="167">
        <v>21576</v>
      </c>
    </row>
    <row r="135" spans="1:206" s="79" customFormat="1" ht="12" customHeight="1">
      <c r="A135" s="201">
        <v>101040102000000</v>
      </c>
      <c r="B135" s="84">
        <v>3</v>
      </c>
      <c r="C135" s="85" t="s">
        <v>73</v>
      </c>
      <c r="D135" s="86"/>
      <c r="E135" s="87">
        <v>18</v>
      </c>
      <c r="F135" s="87">
        <v>18</v>
      </c>
      <c r="G135" s="17">
        <v>100</v>
      </c>
      <c r="H135" s="88">
        <v>0</v>
      </c>
      <c r="I135" s="88">
        <v>56</v>
      </c>
      <c r="J135" s="88">
        <v>46</v>
      </c>
      <c r="K135" s="17">
        <v>82.14285714285714</v>
      </c>
      <c r="L135" s="88">
        <v>10</v>
      </c>
      <c r="M135" s="242">
        <v>9376</v>
      </c>
      <c r="N135" s="242">
        <v>8645</v>
      </c>
      <c r="O135" s="167">
        <v>8930</v>
      </c>
      <c r="P135" s="327">
        <v>95.24317406143345</v>
      </c>
      <c r="Q135" s="293"/>
      <c r="R135" s="304"/>
      <c r="S135" s="254"/>
      <c r="T135" s="228"/>
      <c r="U135" s="293"/>
      <c r="V135" s="304"/>
      <c r="W135" s="269"/>
      <c r="X135" s="228"/>
      <c r="Y135" s="258"/>
      <c r="Z135" s="254"/>
      <c r="AA135" s="228"/>
      <c r="AB135" s="228"/>
      <c r="AC135" s="228"/>
      <c r="AD135" s="228"/>
      <c r="AE135" s="228"/>
      <c r="AF135" s="228"/>
      <c r="AG135" s="228"/>
      <c r="AH135" s="228"/>
      <c r="AI135" s="228"/>
      <c r="AJ135" s="228"/>
      <c r="AK135" s="228"/>
      <c r="AL135" s="228"/>
      <c r="AM135" s="228"/>
      <c r="AN135" s="228"/>
      <c r="AO135" s="228"/>
      <c r="AP135" s="228"/>
      <c r="AQ135" s="228"/>
      <c r="GT135" s="167">
        <v>18</v>
      </c>
      <c r="GU135" s="167">
        <v>18</v>
      </c>
      <c r="GV135" s="167">
        <v>56</v>
      </c>
      <c r="GW135" s="167">
        <v>47</v>
      </c>
      <c r="GX135" s="167">
        <v>9376</v>
      </c>
    </row>
    <row r="136" spans="1:206" s="79" customFormat="1" ht="12" customHeight="1">
      <c r="A136" s="201">
        <v>101040103000000</v>
      </c>
      <c r="B136" s="84">
        <v>4</v>
      </c>
      <c r="C136" s="85" t="s">
        <v>45</v>
      </c>
      <c r="D136" s="86"/>
      <c r="E136" s="87">
        <v>27</v>
      </c>
      <c r="F136" s="87">
        <v>27</v>
      </c>
      <c r="G136" s="17">
        <v>100</v>
      </c>
      <c r="H136" s="88">
        <v>0</v>
      </c>
      <c r="I136" s="88">
        <v>96</v>
      </c>
      <c r="J136" s="88">
        <v>84</v>
      </c>
      <c r="K136" s="17">
        <v>87.5</v>
      </c>
      <c r="L136" s="88">
        <v>12</v>
      </c>
      <c r="M136" s="242">
        <v>12337</v>
      </c>
      <c r="N136" s="242">
        <v>11563</v>
      </c>
      <c r="O136" s="167">
        <v>11771</v>
      </c>
      <c r="P136" s="327">
        <v>95.41217475885547</v>
      </c>
      <c r="Q136" s="293"/>
      <c r="R136" s="304"/>
      <c r="S136" s="254"/>
      <c r="T136" s="228"/>
      <c r="U136" s="293"/>
      <c r="V136" s="304"/>
      <c r="W136" s="269"/>
      <c r="X136" s="228"/>
      <c r="Y136" s="258"/>
      <c r="Z136" s="254"/>
      <c r="AA136" s="228"/>
      <c r="AB136" s="228"/>
      <c r="AC136" s="228"/>
      <c r="AD136" s="228"/>
      <c r="AE136" s="228"/>
      <c r="AF136" s="228"/>
      <c r="AG136" s="228"/>
      <c r="AH136" s="228"/>
      <c r="AI136" s="228"/>
      <c r="AJ136" s="228"/>
      <c r="AK136" s="228"/>
      <c r="AL136" s="228"/>
      <c r="AM136" s="228"/>
      <c r="AN136" s="228"/>
      <c r="AO136" s="228"/>
      <c r="AP136" s="228"/>
      <c r="AQ136" s="228"/>
      <c r="GT136" s="167">
        <v>27</v>
      </c>
      <c r="GU136" s="167">
        <v>27</v>
      </c>
      <c r="GV136" s="167">
        <v>96</v>
      </c>
      <c r="GW136" s="167">
        <v>85</v>
      </c>
      <c r="GX136" s="167">
        <v>12337</v>
      </c>
    </row>
    <row r="137" spans="1:206" s="79" customFormat="1" ht="12" customHeight="1">
      <c r="A137" s="201">
        <v>101040104000000</v>
      </c>
      <c r="B137" s="84">
        <v>5</v>
      </c>
      <c r="C137" s="85" t="s">
        <v>74</v>
      </c>
      <c r="D137" s="86"/>
      <c r="E137" s="87">
        <v>30</v>
      </c>
      <c r="F137" s="87">
        <v>30</v>
      </c>
      <c r="G137" s="17">
        <v>100</v>
      </c>
      <c r="H137" s="88">
        <v>0</v>
      </c>
      <c r="I137" s="88">
        <v>97</v>
      </c>
      <c r="J137" s="88">
        <v>87</v>
      </c>
      <c r="K137" s="17">
        <v>89.69072164948454</v>
      </c>
      <c r="L137" s="88">
        <v>10</v>
      </c>
      <c r="M137" s="242">
        <v>17681</v>
      </c>
      <c r="N137" s="242">
        <v>15945</v>
      </c>
      <c r="O137" s="167">
        <v>16345</v>
      </c>
      <c r="P137" s="327">
        <v>92.44386629715514</v>
      </c>
      <c r="Q137" s="293"/>
      <c r="R137" s="304"/>
      <c r="S137" s="254"/>
      <c r="T137" s="228"/>
      <c r="U137" s="293"/>
      <c r="V137" s="304"/>
      <c r="W137" s="269"/>
      <c r="X137" s="228"/>
      <c r="Y137" s="258"/>
      <c r="Z137" s="254"/>
      <c r="AA137" s="228"/>
      <c r="AB137" s="228"/>
      <c r="AC137" s="228"/>
      <c r="AD137" s="228"/>
      <c r="AE137" s="228"/>
      <c r="AF137" s="228"/>
      <c r="AG137" s="228"/>
      <c r="AH137" s="228"/>
      <c r="AI137" s="228"/>
      <c r="AJ137" s="228"/>
      <c r="AK137" s="228"/>
      <c r="AL137" s="228"/>
      <c r="AM137" s="228"/>
      <c r="AN137" s="228"/>
      <c r="AO137" s="228"/>
      <c r="AP137" s="228"/>
      <c r="AQ137" s="228"/>
      <c r="GT137" s="167">
        <v>30</v>
      </c>
      <c r="GU137" s="167">
        <v>30</v>
      </c>
      <c r="GV137" s="167">
        <v>97</v>
      </c>
      <c r="GW137" s="167">
        <v>87</v>
      </c>
      <c r="GX137" s="167">
        <v>17681</v>
      </c>
    </row>
    <row r="138" spans="1:206" s="79" customFormat="1" ht="12" customHeight="1">
      <c r="A138" s="201">
        <v>101040105000000</v>
      </c>
      <c r="B138" s="84">
        <v>6</v>
      </c>
      <c r="C138" s="85" t="s">
        <v>21</v>
      </c>
      <c r="D138" s="86"/>
      <c r="E138" s="87">
        <v>14</v>
      </c>
      <c r="F138" s="87">
        <v>14</v>
      </c>
      <c r="G138" s="17">
        <v>100</v>
      </c>
      <c r="H138" s="88">
        <v>0</v>
      </c>
      <c r="I138" s="88">
        <v>62</v>
      </c>
      <c r="J138" s="88">
        <v>50</v>
      </c>
      <c r="K138" s="17">
        <v>80.64516129032258</v>
      </c>
      <c r="L138" s="88">
        <v>12</v>
      </c>
      <c r="M138" s="242">
        <v>4800</v>
      </c>
      <c r="N138" s="242">
        <v>4599</v>
      </c>
      <c r="O138" s="167">
        <v>4739</v>
      </c>
      <c r="P138" s="327">
        <v>98.72916666666667</v>
      </c>
      <c r="Q138" s="268"/>
      <c r="R138" s="304"/>
      <c r="S138" s="254"/>
      <c r="T138" s="228"/>
      <c r="U138" s="293"/>
      <c r="V138" s="304"/>
      <c r="W138" s="269"/>
      <c r="X138" s="228"/>
      <c r="Y138" s="258"/>
      <c r="Z138" s="254"/>
      <c r="AA138" s="228"/>
      <c r="AB138" s="228"/>
      <c r="AC138" s="228"/>
      <c r="AD138" s="228"/>
      <c r="AE138" s="228"/>
      <c r="AF138" s="228"/>
      <c r="AG138" s="228"/>
      <c r="AH138" s="228"/>
      <c r="AI138" s="228"/>
      <c r="AJ138" s="228"/>
      <c r="AK138" s="228"/>
      <c r="AL138" s="228"/>
      <c r="AM138" s="228"/>
      <c r="AN138" s="228"/>
      <c r="AO138" s="228"/>
      <c r="AP138" s="228"/>
      <c r="AQ138" s="228"/>
      <c r="GT138" s="167">
        <v>14</v>
      </c>
      <c r="GU138" s="167">
        <v>14</v>
      </c>
      <c r="GV138" s="167">
        <v>62</v>
      </c>
      <c r="GW138" s="167">
        <v>50</v>
      </c>
      <c r="GX138" s="167">
        <v>4800</v>
      </c>
    </row>
    <row r="139" spans="1:206" s="79" customFormat="1" ht="12" customHeight="1">
      <c r="A139" s="201">
        <v>101040107000000</v>
      </c>
      <c r="B139" s="84">
        <v>7</v>
      </c>
      <c r="C139" s="85" t="s">
        <v>75</v>
      </c>
      <c r="D139" s="86"/>
      <c r="E139" s="87">
        <v>18</v>
      </c>
      <c r="F139" s="87">
        <v>18</v>
      </c>
      <c r="G139" s="17">
        <v>100</v>
      </c>
      <c r="H139" s="88">
        <v>0</v>
      </c>
      <c r="I139" s="88">
        <v>44</v>
      </c>
      <c r="J139" s="88">
        <v>36</v>
      </c>
      <c r="K139" s="17">
        <v>81.81818181818183</v>
      </c>
      <c r="L139" s="88">
        <v>8</v>
      </c>
      <c r="M139" s="242">
        <v>6785</v>
      </c>
      <c r="N139" s="242">
        <v>6191</v>
      </c>
      <c r="O139" s="167">
        <v>6413</v>
      </c>
      <c r="P139" s="327">
        <v>94.51731761238025</v>
      </c>
      <c r="Q139" s="293"/>
      <c r="R139" s="304"/>
      <c r="S139" s="254"/>
      <c r="T139" s="228"/>
      <c r="U139" s="293"/>
      <c r="V139" s="304"/>
      <c r="W139" s="269"/>
      <c r="X139" s="228"/>
      <c r="Y139" s="258"/>
      <c r="Z139" s="254"/>
      <c r="AA139" s="228"/>
      <c r="AB139" s="228"/>
      <c r="AC139" s="228"/>
      <c r="AD139" s="228"/>
      <c r="AE139" s="228"/>
      <c r="AF139" s="228"/>
      <c r="AG139" s="228"/>
      <c r="AH139" s="228"/>
      <c r="AI139" s="228"/>
      <c r="AJ139" s="228"/>
      <c r="AK139" s="228"/>
      <c r="AL139" s="228"/>
      <c r="AM139" s="228"/>
      <c r="AN139" s="228"/>
      <c r="AO139" s="228"/>
      <c r="AP139" s="228"/>
      <c r="AQ139" s="228"/>
      <c r="GT139" s="167">
        <v>18</v>
      </c>
      <c r="GU139" s="167">
        <v>18</v>
      </c>
      <c r="GV139" s="167">
        <v>44</v>
      </c>
      <c r="GW139" s="167">
        <v>36</v>
      </c>
      <c r="GX139" s="167">
        <v>6785</v>
      </c>
    </row>
    <row r="140" spans="1:206" s="79" customFormat="1" ht="12" customHeight="1">
      <c r="A140" s="201">
        <v>101040108000000</v>
      </c>
      <c r="B140" s="84">
        <v>8</v>
      </c>
      <c r="C140" s="85" t="s">
        <v>76</v>
      </c>
      <c r="D140" s="86"/>
      <c r="E140" s="87">
        <v>13</v>
      </c>
      <c r="F140" s="87">
        <v>13</v>
      </c>
      <c r="G140" s="17">
        <v>100</v>
      </c>
      <c r="H140" s="88">
        <v>0</v>
      </c>
      <c r="I140" s="88">
        <v>28</v>
      </c>
      <c r="J140" s="88">
        <v>19</v>
      </c>
      <c r="K140" s="17">
        <v>67.85714285714286</v>
      </c>
      <c r="L140" s="88">
        <v>9</v>
      </c>
      <c r="M140" s="242">
        <v>5621</v>
      </c>
      <c r="N140" s="242">
        <v>5073</v>
      </c>
      <c r="O140" s="167">
        <v>5396</v>
      </c>
      <c r="P140" s="327">
        <v>95.9971535314001</v>
      </c>
      <c r="Q140" s="293"/>
      <c r="R140" s="304"/>
      <c r="S140" s="254"/>
      <c r="T140" s="228"/>
      <c r="U140" s="293"/>
      <c r="V140" s="304"/>
      <c r="W140" s="269"/>
      <c r="X140" s="228"/>
      <c r="Y140" s="258"/>
      <c r="Z140" s="254"/>
      <c r="AA140" s="228"/>
      <c r="AB140" s="228"/>
      <c r="AC140" s="228"/>
      <c r="AD140" s="228"/>
      <c r="AE140" s="228"/>
      <c r="AF140" s="228"/>
      <c r="AG140" s="228"/>
      <c r="AH140" s="228"/>
      <c r="AI140" s="228"/>
      <c r="AJ140" s="228"/>
      <c r="AK140" s="228"/>
      <c r="AL140" s="228"/>
      <c r="AM140" s="228"/>
      <c r="AN140" s="228"/>
      <c r="AO140" s="228"/>
      <c r="AP140" s="228"/>
      <c r="AQ140" s="228"/>
      <c r="GT140" s="167">
        <v>13</v>
      </c>
      <c r="GU140" s="167">
        <v>13</v>
      </c>
      <c r="GV140" s="167">
        <v>28</v>
      </c>
      <c r="GW140" s="167">
        <v>19</v>
      </c>
      <c r="GX140" s="167">
        <v>5621</v>
      </c>
    </row>
    <row r="141" spans="1:206" s="79" customFormat="1" ht="12" customHeight="1">
      <c r="A141" s="201">
        <v>101040109000000</v>
      </c>
      <c r="B141" s="89">
        <v>9</v>
      </c>
      <c r="C141" s="90" t="s">
        <v>12</v>
      </c>
      <c r="D141" s="91"/>
      <c r="E141" s="92">
        <v>16</v>
      </c>
      <c r="F141" s="92">
        <v>16</v>
      </c>
      <c r="G141" s="51">
        <v>100</v>
      </c>
      <c r="H141" s="93">
        <v>0</v>
      </c>
      <c r="I141" s="88">
        <v>54</v>
      </c>
      <c r="J141" s="88">
        <v>45</v>
      </c>
      <c r="K141" s="51">
        <v>83.33333333333334</v>
      </c>
      <c r="L141" s="93">
        <v>9</v>
      </c>
      <c r="M141" s="242">
        <v>5917</v>
      </c>
      <c r="N141" s="242">
        <v>5230</v>
      </c>
      <c r="O141" s="168">
        <v>5376</v>
      </c>
      <c r="P141" s="327">
        <v>90.85685313503464</v>
      </c>
      <c r="Q141" s="293"/>
      <c r="R141" s="304"/>
      <c r="S141" s="254"/>
      <c r="T141" s="228"/>
      <c r="U141" s="293"/>
      <c r="V141" s="304"/>
      <c r="W141" s="269"/>
      <c r="X141" s="228"/>
      <c r="Y141" s="258"/>
      <c r="Z141" s="254"/>
      <c r="AA141" s="228"/>
      <c r="AB141" s="228"/>
      <c r="AC141" s="228"/>
      <c r="AD141" s="228"/>
      <c r="AE141" s="228"/>
      <c r="AF141" s="228"/>
      <c r="AG141" s="228"/>
      <c r="AH141" s="228"/>
      <c r="AI141" s="228"/>
      <c r="AJ141" s="228"/>
      <c r="AK141" s="228"/>
      <c r="AL141" s="228"/>
      <c r="AM141" s="228"/>
      <c r="AN141" s="228"/>
      <c r="AO141" s="228"/>
      <c r="AP141" s="228"/>
      <c r="AQ141" s="228"/>
      <c r="GT141" s="168">
        <v>16</v>
      </c>
      <c r="GU141" s="168">
        <v>16</v>
      </c>
      <c r="GV141" s="168">
        <v>54</v>
      </c>
      <c r="GW141" s="168">
        <v>46</v>
      </c>
      <c r="GX141" s="168">
        <v>5917</v>
      </c>
    </row>
    <row r="142" spans="1:206" s="79" customFormat="1" ht="12" customHeight="1">
      <c r="A142" s="92"/>
      <c r="B142" s="472" t="s">
        <v>125</v>
      </c>
      <c r="C142" s="473"/>
      <c r="D142" s="474"/>
      <c r="E142" s="94">
        <v>192</v>
      </c>
      <c r="F142" s="94">
        <v>192</v>
      </c>
      <c r="G142" s="29">
        <v>100</v>
      </c>
      <c r="H142" s="95">
        <v>0</v>
      </c>
      <c r="I142" s="94">
        <v>625</v>
      </c>
      <c r="J142" s="94">
        <v>535</v>
      </c>
      <c r="K142" s="29">
        <v>85.6</v>
      </c>
      <c r="L142" s="95">
        <v>90</v>
      </c>
      <c r="M142" s="182">
        <v>90717</v>
      </c>
      <c r="N142" s="182">
        <v>86546</v>
      </c>
      <c r="O142" s="28">
        <v>88944</v>
      </c>
      <c r="P142" s="328">
        <v>98.04557029002282</v>
      </c>
      <c r="Q142" s="271"/>
      <c r="R142" s="285"/>
      <c r="S142" s="272"/>
      <c r="T142" s="228"/>
      <c r="U142" s="271"/>
      <c r="V142" s="285"/>
      <c r="W142" s="296"/>
      <c r="X142" s="228"/>
      <c r="Y142" s="258"/>
      <c r="Z142" s="254"/>
      <c r="AA142" s="228"/>
      <c r="AB142" s="228"/>
      <c r="AC142" s="228"/>
      <c r="AD142" s="228"/>
      <c r="AE142" s="228"/>
      <c r="AF142" s="228"/>
      <c r="AG142" s="228"/>
      <c r="AH142" s="228"/>
      <c r="AI142" s="228"/>
      <c r="AJ142" s="228"/>
      <c r="AK142" s="228"/>
      <c r="AL142" s="228"/>
      <c r="AM142" s="228"/>
      <c r="AN142" s="228"/>
      <c r="AO142" s="228"/>
      <c r="AP142" s="228"/>
      <c r="AQ142" s="228"/>
      <c r="GT142" s="96">
        <v>192</v>
      </c>
      <c r="GU142" s="96">
        <v>192</v>
      </c>
      <c r="GV142" s="96">
        <v>625</v>
      </c>
      <c r="GW142" s="96">
        <v>538</v>
      </c>
      <c r="GX142" s="96">
        <v>92264</v>
      </c>
    </row>
    <row r="143" spans="13:206" ht="12.75">
      <c r="M143" s="213"/>
      <c r="N143" s="213"/>
      <c r="Q143" s="275"/>
      <c r="Y143" s="258"/>
      <c r="Z143" s="254"/>
      <c r="GT143" s="173">
        <v>192</v>
      </c>
      <c r="GU143" s="173">
        <v>192</v>
      </c>
      <c r="GV143" s="173">
        <v>625</v>
      </c>
      <c r="GW143" s="173">
        <v>538</v>
      </c>
      <c r="GX143" s="173">
        <v>92264</v>
      </c>
    </row>
    <row r="144" spans="1:43" s="1" customFormat="1" ht="15" customHeight="1">
      <c r="A144" s="475" t="s">
        <v>146</v>
      </c>
      <c r="B144" s="475"/>
      <c r="C144" s="475"/>
      <c r="D144" s="475"/>
      <c r="E144" s="475"/>
      <c r="F144" s="475"/>
      <c r="G144" s="475"/>
      <c r="H144" s="475"/>
      <c r="I144" s="475"/>
      <c r="J144" s="475"/>
      <c r="K144" s="475"/>
      <c r="L144" s="475"/>
      <c r="M144" s="475"/>
      <c r="N144" s="475"/>
      <c r="O144" s="475"/>
      <c r="P144" s="475"/>
      <c r="Q144" s="231"/>
      <c r="R144" s="231"/>
      <c r="S144" s="253"/>
      <c r="T144" s="306"/>
      <c r="U144" s="230"/>
      <c r="V144" s="230"/>
      <c r="W144" s="230"/>
      <c r="X144" s="230"/>
      <c r="Y144" s="258"/>
      <c r="Z144" s="254"/>
      <c r="AA144" s="230"/>
      <c r="AB144" s="230"/>
      <c r="AC144" s="230"/>
      <c r="AD144" s="230"/>
      <c r="AE144" s="230"/>
      <c r="AF144" s="230"/>
      <c r="AG144" s="230"/>
      <c r="AH144" s="230"/>
      <c r="AI144" s="230"/>
      <c r="AJ144" s="230"/>
      <c r="AK144" s="230"/>
      <c r="AL144" s="230"/>
      <c r="AM144" s="230"/>
      <c r="AN144" s="230"/>
      <c r="AO144" s="230"/>
      <c r="AP144" s="230"/>
      <c r="AQ144" s="230"/>
    </row>
    <row r="145" spans="1:43" s="2" customFormat="1" ht="12" customHeight="1">
      <c r="A145" s="476" t="s">
        <v>147</v>
      </c>
      <c r="B145" s="476"/>
      <c r="C145" s="476"/>
      <c r="D145" s="476"/>
      <c r="E145" s="476"/>
      <c r="F145" s="476"/>
      <c r="G145" s="476"/>
      <c r="H145" s="476"/>
      <c r="I145" s="476"/>
      <c r="J145" s="476"/>
      <c r="K145" s="476"/>
      <c r="L145" s="476"/>
      <c r="M145" s="476"/>
      <c r="N145" s="476"/>
      <c r="O145" s="476"/>
      <c r="P145" s="476"/>
      <c r="Q145" s="233"/>
      <c r="R145" s="233"/>
      <c r="S145" s="254"/>
      <c r="T145" s="232"/>
      <c r="U145" s="232"/>
      <c r="V145" s="232"/>
      <c r="W145" s="232"/>
      <c r="X145" s="232"/>
      <c r="Y145" s="258"/>
      <c r="Z145" s="254"/>
      <c r="AA145" s="232"/>
      <c r="AB145" s="232"/>
      <c r="AC145" s="232"/>
      <c r="AD145" s="232"/>
      <c r="AE145" s="232"/>
      <c r="AF145" s="232"/>
      <c r="AG145" s="232"/>
      <c r="AH145" s="232"/>
      <c r="AI145" s="232"/>
      <c r="AJ145" s="232"/>
      <c r="AK145" s="232"/>
      <c r="AL145" s="232"/>
      <c r="AM145" s="232"/>
      <c r="AN145" s="232"/>
      <c r="AO145" s="232"/>
      <c r="AP145" s="232"/>
      <c r="AQ145" s="232"/>
    </row>
    <row r="146" spans="1:43" s="2" customFormat="1" ht="12" customHeight="1">
      <c r="A146" s="97"/>
      <c r="B146" s="97"/>
      <c r="C146" s="97"/>
      <c r="D146" s="97"/>
      <c r="E146" s="97"/>
      <c r="F146" s="97"/>
      <c r="G146" s="97"/>
      <c r="H146" s="97"/>
      <c r="I146" s="97"/>
      <c r="J146" s="97"/>
      <c r="K146" s="97"/>
      <c r="L146" s="97"/>
      <c r="M146" s="187"/>
      <c r="N146" s="187"/>
      <c r="O146" s="149"/>
      <c r="P146" s="336"/>
      <c r="Q146" s="307"/>
      <c r="R146" s="259"/>
      <c r="S146" s="261"/>
      <c r="T146" s="232"/>
      <c r="U146" s="307"/>
      <c r="V146" s="259"/>
      <c r="W146" s="308"/>
      <c r="X146" s="232"/>
      <c r="Y146" s="258"/>
      <c r="Z146" s="254"/>
      <c r="AA146" s="232"/>
      <c r="AB146" s="232"/>
      <c r="AC146" s="232"/>
      <c r="AD146" s="232"/>
      <c r="AE146" s="232"/>
      <c r="AF146" s="232"/>
      <c r="AG146" s="232"/>
      <c r="AH146" s="232"/>
      <c r="AI146" s="232"/>
      <c r="AJ146" s="232"/>
      <c r="AK146" s="232"/>
      <c r="AL146" s="232"/>
      <c r="AM146" s="232"/>
      <c r="AN146" s="232"/>
      <c r="AO146" s="232"/>
      <c r="AP146" s="232"/>
      <c r="AQ146" s="232"/>
    </row>
    <row r="147" spans="1:43" s="2" customFormat="1" ht="12" customHeight="1">
      <c r="A147" s="477" t="s">
        <v>211</v>
      </c>
      <c r="B147" s="477"/>
      <c r="C147" s="477"/>
      <c r="D147" s="477"/>
      <c r="E147" s="477"/>
      <c r="F147" s="477"/>
      <c r="G147" s="477"/>
      <c r="H147" s="477"/>
      <c r="I147" s="477"/>
      <c r="J147" s="477"/>
      <c r="K147" s="477"/>
      <c r="L147" s="477"/>
      <c r="M147" s="477"/>
      <c r="N147" s="477"/>
      <c r="O147" s="477"/>
      <c r="P147" s="477"/>
      <c r="Q147" s="233"/>
      <c r="R147" s="233"/>
      <c r="S147" s="254"/>
      <c r="T147" s="232"/>
      <c r="U147" s="232"/>
      <c r="V147" s="232"/>
      <c r="W147" s="232"/>
      <c r="X147" s="232"/>
      <c r="Y147" s="258"/>
      <c r="Z147" s="254"/>
      <c r="AA147" s="232"/>
      <c r="AB147" s="232"/>
      <c r="AC147" s="232"/>
      <c r="AD147" s="232"/>
      <c r="AE147" s="232"/>
      <c r="AF147" s="232"/>
      <c r="AG147" s="232"/>
      <c r="AH147" s="232"/>
      <c r="AI147" s="232"/>
      <c r="AJ147" s="232"/>
      <c r="AK147" s="232"/>
      <c r="AL147" s="232"/>
      <c r="AM147" s="232"/>
      <c r="AN147" s="232"/>
      <c r="AO147" s="232"/>
      <c r="AP147" s="232"/>
      <c r="AQ147" s="232"/>
    </row>
    <row r="148" spans="1:43" s="2" customFormat="1" ht="12" customHeight="1">
      <c r="A148" s="476" t="s">
        <v>235</v>
      </c>
      <c r="B148" s="476"/>
      <c r="C148" s="476"/>
      <c r="D148" s="476"/>
      <c r="E148" s="476"/>
      <c r="F148" s="476"/>
      <c r="G148" s="476"/>
      <c r="H148" s="476"/>
      <c r="I148" s="476"/>
      <c r="J148" s="476"/>
      <c r="K148" s="476"/>
      <c r="L148" s="476"/>
      <c r="M148" s="476"/>
      <c r="N148" s="476"/>
      <c r="O148" s="476"/>
      <c r="P148" s="476"/>
      <c r="Q148" s="233"/>
      <c r="R148" s="233"/>
      <c r="S148" s="254"/>
      <c r="T148" s="232"/>
      <c r="U148" s="232"/>
      <c r="V148" s="232"/>
      <c r="W148" s="232"/>
      <c r="X148" s="232"/>
      <c r="Y148" s="258"/>
      <c r="Z148" s="254"/>
      <c r="AA148" s="232"/>
      <c r="AB148" s="232"/>
      <c r="AC148" s="232"/>
      <c r="AD148" s="232"/>
      <c r="AE148" s="232"/>
      <c r="AF148" s="232"/>
      <c r="AG148" s="232"/>
      <c r="AH148" s="232"/>
      <c r="AI148" s="232"/>
      <c r="AJ148" s="232"/>
      <c r="AK148" s="232"/>
      <c r="AL148" s="232"/>
      <c r="AM148" s="232"/>
      <c r="AN148" s="232"/>
      <c r="AO148" s="232"/>
      <c r="AP148" s="232"/>
      <c r="AQ148" s="232"/>
    </row>
    <row r="149" spans="1:43" s="2" customFormat="1" ht="12" customHeight="1">
      <c r="A149" s="2" t="s">
        <v>155</v>
      </c>
      <c r="B149" s="2" t="s">
        <v>155</v>
      </c>
      <c r="M149" s="188"/>
      <c r="N149" s="188"/>
      <c r="O149" s="150"/>
      <c r="P149" s="337"/>
      <c r="Q149" s="309"/>
      <c r="R149" s="258"/>
      <c r="S149" s="254"/>
      <c r="T149" s="232"/>
      <c r="U149" s="309"/>
      <c r="V149" s="258"/>
      <c r="W149" s="232"/>
      <c r="X149" s="232"/>
      <c r="Y149" s="258"/>
      <c r="Z149" s="254"/>
      <c r="AA149" s="232"/>
      <c r="AB149" s="232"/>
      <c r="AC149" s="232"/>
      <c r="AD149" s="232"/>
      <c r="AE149" s="232"/>
      <c r="AF149" s="232"/>
      <c r="AG149" s="232"/>
      <c r="AH149" s="232"/>
      <c r="AI149" s="232"/>
      <c r="AJ149" s="232"/>
      <c r="AK149" s="232"/>
      <c r="AL149" s="232"/>
      <c r="AM149" s="232"/>
      <c r="AN149" s="232"/>
      <c r="AO149" s="232"/>
      <c r="AP149" s="232"/>
      <c r="AQ149" s="232"/>
    </row>
    <row r="150" spans="1:43" s="2" customFormat="1" ht="12" customHeight="1">
      <c r="A150" s="444" t="s">
        <v>225</v>
      </c>
      <c r="B150" s="429" t="s">
        <v>119</v>
      </c>
      <c r="C150" s="430"/>
      <c r="D150" s="444" t="s">
        <v>227</v>
      </c>
      <c r="E150" s="463" t="s">
        <v>156</v>
      </c>
      <c r="F150" s="464"/>
      <c r="G150" s="464"/>
      <c r="H150" s="465"/>
      <c r="I150" s="463" t="s">
        <v>120</v>
      </c>
      <c r="J150" s="464"/>
      <c r="K150" s="464"/>
      <c r="L150" s="465"/>
      <c r="M150" s="463" t="s">
        <v>157</v>
      </c>
      <c r="N150" s="464"/>
      <c r="O150" s="464"/>
      <c r="P150" s="465"/>
      <c r="Q150" s="494"/>
      <c r="R150" s="494"/>
      <c r="S150" s="494"/>
      <c r="T150" s="232"/>
      <c r="U150" s="494"/>
      <c r="V150" s="494"/>
      <c r="W150" s="494"/>
      <c r="X150" s="232"/>
      <c r="Y150" s="258"/>
      <c r="Z150" s="254"/>
      <c r="AA150" s="232"/>
      <c r="AB150" s="232"/>
      <c r="AC150" s="232"/>
      <c r="AD150" s="232"/>
      <c r="AE150" s="232"/>
      <c r="AF150" s="232"/>
      <c r="AG150" s="232"/>
      <c r="AH150" s="232"/>
      <c r="AI150" s="232"/>
      <c r="AJ150" s="232"/>
      <c r="AK150" s="232"/>
      <c r="AL150" s="232"/>
      <c r="AM150" s="232"/>
      <c r="AN150" s="232"/>
      <c r="AO150" s="232"/>
      <c r="AP150" s="232"/>
      <c r="AQ150" s="232"/>
    </row>
    <row r="151" spans="1:43" s="2" customFormat="1" ht="12" customHeight="1">
      <c r="A151" s="447"/>
      <c r="B151" s="431"/>
      <c r="C151" s="432"/>
      <c r="D151" s="447"/>
      <c r="E151" s="461" t="s">
        <v>121</v>
      </c>
      <c r="F151" s="463" t="s">
        <v>122</v>
      </c>
      <c r="G151" s="465"/>
      <c r="H151" s="461" t="s">
        <v>8</v>
      </c>
      <c r="I151" s="461" t="s">
        <v>121</v>
      </c>
      <c r="J151" s="463" t="s">
        <v>122</v>
      </c>
      <c r="K151" s="465"/>
      <c r="L151" s="461" t="s">
        <v>8</v>
      </c>
      <c r="M151" s="444" t="s">
        <v>226</v>
      </c>
      <c r="N151" s="439" t="s">
        <v>160</v>
      </c>
      <c r="O151" s="440"/>
      <c r="P151" s="441"/>
      <c r="Q151" s="493"/>
      <c r="R151" s="494"/>
      <c r="S151" s="494"/>
      <c r="T151" s="232"/>
      <c r="U151" s="493"/>
      <c r="V151" s="494"/>
      <c r="W151" s="494"/>
      <c r="X151" s="232"/>
      <c r="Y151" s="258"/>
      <c r="Z151" s="254"/>
      <c r="AA151" s="232"/>
      <c r="AB151" s="232"/>
      <c r="AC151" s="232"/>
      <c r="AD151" s="232"/>
      <c r="AE151" s="232"/>
      <c r="AF151" s="232"/>
      <c r="AG151" s="232"/>
      <c r="AH151" s="232"/>
      <c r="AI151" s="232"/>
      <c r="AJ151" s="232"/>
      <c r="AK151" s="232"/>
      <c r="AL151" s="232"/>
      <c r="AM151" s="232"/>
      <c r="AN151" s="232"/>
      <c r="AO151" s="232"/>
      <c r="AP151" s="232"/>
      <c r="AQ151" s="232"/>
    </row>
    <row r="152" spans="1:43" s="2" customFormat="1" ht="22.5">
      <c r="A152" s="445"/>
      <c r="B152" s="424" t="s">
        <v>208</v>
      </c>
      <c r="C152" s="425"/>
      <c r="D152" s="445"/>
      <c r="E152" s="462"/>
      <c r="F152" s="248" t="s">
        <v>162</v>
      </c>
      <c r="G152" s="247" t="s">
        <v>123</v>
      </c>
      <c r="H152" s="462"/>
      <c r="I152" s="462"/>
      <c r="J152" s="248" t="s">
        <v>162</v>
      </c>
      <c r="K152" s="247" t="s">
        <v>123</v>
      </c>
      <c r="L152" s="462"/>
      <c r="M152" s="445"/>
      <c r="N152" s="324" t="s">
        <v>236</v>
      </c>
      <c r="O152" s="324" t="s">
        <v>238</v>
      </c>
      <c r="P152" s="345" t="s">
        <v>123</v>
      </c>
      <c r="Q152" s="493"/>
      <c r="R152" s="264"/>
      <c r="S152" s="265"/>
      <c r="T152" s="232"/>
      <c r="U152" s="493"/>
      <c r="V152" s="264"/>
      <c r="W152" s="263"/>
      <c r="X152" s="232"/>
      <c r="Y152" s="258"/>
      <c r="Z152" s="254"/>
      <c r="AA152" s="232"/>
      <c r="AB152" s="232"/>
      <c r="AC152" s="232"/>
      <c r="AD152" s="232"/>
      <c r="AE152" s="232"/>
      <c r="AF152" s="232"/>
      <c r="AG152" s="232"/>
      <c r="AH152" s="232"/>
      <c r="AI152" s="232"/>
      <c r="AJ152" s="232"/>
      <c r="AK152" s="232"/>
      <c r="AL152" s="232"/>
      <c r="AM152" s="232"/>
      <c r="AN152" s="232"/>
      <c r="AO152" s="232"/>
      <c r="AP152" s="232"/>
      <c r="AQ152" s="232"/>
    </row>
    <row r="153" spans="1:43" s="2" customFormat="1" ht="12" customHeight="1">
      <c r="A153" s="208"/>
      <c r="B153" s="98" t="s">
        <v>124</v>
      </c>
      <c r="C153" s="99"/>
      <c r="D153" s="100"/>
      <c r="E153" s="100"/>
      <c r="F153" s="100"/>
      <c r="G153" s="100"/>
      <c r="H153" s="100"/>
      <c r="I153" s="101"/>
      <c r="J153" s="101"/>
      <c r="K153" s="100"/>
      <c r="L153" s="100"/>
      <c r="M153" s="189"/>
      <c r="N153" s="189"/>
      <c r="O153" s="102"/>
      <c r="P153" s="338"/>
      <c r="Q153" s="309"/>
      <c r="R153" s="258"/>
      <c r="S153" s="254"/>
      <c r="T153" s="232"/>
      <c r="U153" s="309"/>
      <c r="V153" s="258"/>
      <c r="W153" s="232"/>
      <c r="X153" s="232"/>
      <c r="Y153" s="258"/>
      <c r="Z153" s="254"/>
      <c r="AA153" s="232"/>
      <c r="AB153" s="232"/>
      <c r="AC153" s="232"/>
      <c r="AD153" s="232"/>
      <c r="AE153" s="232"/>
      <c r="AF153" s="232"/>
      <c r="AG153" s="232"/>
      <c r="AH153" s="232"/>
      <c r="AI153" s="232"/>
      <c r="AJ153" s="232"/>
      <c r="AK153" s="232"/>
      <c r="AL153" s="232"/>
      <c r="AM153" s="232"/>
      <c r="AN153" s="232"/>
      <c r="AO153" s="232"/>
      <c r="AP153" s="232"/>
      <c r="AQ153" s="232"/>
    </row>
    <row r="154" spans="1:206" s="2" customFormat="1" ht="12" customHeight="1">
      <c r="A154" s="201">
        <v>101040110000000</v>
      </c>
      <c r="B154" s="103">
        <v>1</v>
      </c>
      <c r="C154" s="104" t="s">
        <v>87</v>
      </c>
      <c r="D154" s="105"/>
      <c r="E154" s="106">
        <v>19</v>
      </c>
      <c r="F154" s="106">
        <v>19</v>
      </c>
      <c r="G154" s="17">
        <v>100</v>
      </c>
      <c r="H154" s="107">
        <v>0</v>
      </c>
      <c r="I154" s="108">
        <v>111</v>
      </c>
      <c r="J154" s="108">
        <v>111</v>
      </c>
      <c r="K154" s="17">
        <v>100</v>
      </c>
      <c r="L154" s="109">
        <v>0</v>
      </c>
      <c r="M154" s="242">
        <v>7859</v>
      </c>
      <c r="N154" s="242">
        <v>7368</v>
      </c>
      <c r="O154" s="169">
        <v>7668</v>
      </c>
      <c r="P154" s="327">
        <v>97.56966535182593</v>
      </c>
      <c r="Q154" s="268"/>
      <c r="R154" s="310"/>
      <c r="S154" s="254"/>
      <c r="T154" s="232"/>
      <c r="U154" s="268"/>
      <c r="V154" s="310"/>
      <c r="W154" s="269"/>
      <c r="X154" s="232"/>
      <c r="Y154" s="258"/>
      <c r="Z154" s="254"/>
      <c r="AA154" s="232"/>
      <c r="AB154" s="232"/>
      <c r="AC154" s="232"/>
      <c r="AD154" s="232"/>
      <c r="AE154" s="232"/>
      <c r="AF154" s="232"/>
      <c r="AG154" s="232"/>
      <c r="AH154" s="232"/>
      <c r="AI154" s="232"/>
      <c r="AJ154" s="232"/>
      <c r="AK154" s="232"/>
      <c r="AL154" s="232"/>
      <c r="AM154" s="232"/>
      <c r="AN154" s="232"/>
      <c r="AO154" s="232"/>
      <c r="AP154" s="232"/>
      <c r="AQ154" s="232"/>
      <c r="GT154" s="169">
        <v>19</v>
      </c>
      <c r="GU154" s="169">
        <v>19</v>
      </c>
      <c r="GV154" s="169">
        <v>209</v>
      </c>
      <c r="GW154" s="169">
        <v>219</v>
      </c>
      <c r="GX154" s="169">
        <v>7500</v>
      </c>
    </row>
    <row r="155" spans="1:206" s="2" customFormat="1" ht="12" customHeight="1">
      <c r="A155" s="209"/>
      <c r="B155" s="110" t="s">
        <v>126</v>
      </c>
      <c r="C155" s="111"/>
      <c r="D155" s="106"/>
      <c r="E155" s="106"/>
      <c r="F155" s="106"/>
      <c r="G155" s="19"/>
      <c r="H155" s="112"/>
      <c r="I155" s="108"/>
      <c r="J155" s="108"/>
      <c r="K155" s="19"/>
      <c r="L155" s="109"/>
      <c r="M155" s="242"/>
      <c r="N155" s="242" t="s">
        <v>155</v>
      </c>
      <c r="O155" s="169"/>
      <c r="P155" s="327"/>
      <c r="Q155" s="310"/>
      <c r="R155" s="310"/>
      <c r="S155" s="254"/>
      <c r="T155" s="232"/>
      <c r="U155" s="310"/>
      <c r="V155" s="310"/>
      <c r="W155" s="269"/>
      <c r="X155" s="232"/>
      <c r="Y155" s="258"/>
      <c r="Z155" s="254"/>
      <c r="AA155" s="232"/>
      <c r="AB155" s="232"/>
      <c r="AC155" s="232"/>
      <c r="AD155" s="232"/>
      <c r="AE155" s="232"/>
      <c r="AF155" s="232"/>
      <c r="AG155" s="232"/>
      <c r="AH155" s="232"/>
      <c r="AI155" s="232"/>
      <c r="AJ155" s="232"/>
      <c r="AK155" s="232"/>
      <c r="AL155" s="232"/>
      <c r="AM155" s="232"/>
      <c r="AN155" s="232"/>
      <c r="AO155" s="232"/>
      <c r="AP155" s="232"/>
      <c r="AQ155" s="232"/>
      <c r="GT155" s="169"/>
      <c r="GU155" s="169"/>
      <c r="GV155" s="169"/>
      <c r="GW155" s="169"/>
      <c r="GX155" s="169"/>
    </row>
    <row r="156" spans="1:206" s="2" customFormat="1" ht="12" customHeight="1">
      <c r="A156" s="201">
        <v>101040201000000</v>
      </c>
      <c r="B156" s="103">
        <v>2</v>
      </c>
      <c r="C156" s="104" t="s">
        <v>77</v>
      </c>
      <c r="D156" s="105"/>
      <c r="E156" s="106">
        <v>16</v>
      </c>
      <c r="F156" s="106">
        <v>16</v>
      </c>
      <c r="G156" s="17">
        <v>100</v>
      </c>
      <c r="H156" s="107">
        <v>0</v>
      </c>
      <c r="I156" s="108">
        <v>57</v>
      </c>
      <c r="J156" s="108">
        <v>53</v>
      </c>
      <c r="K156" s="17">
        <v>92.98245614035088</v>
      </c>
      <c r="L156" s="109">
        <v>4</v>
      </c>
      <c r="M156" s="242">
        <v>8777</v>
      </c>
      <c r="N156" s="242">
        <v>7909</v>
      </c>
      <c r="O156" s="169">
        <v>8229</v>
      </c>
      <c r="P156" s="327">
        <v>93.75640879571607</v>
      </c>
      <c r="Q156" s="268"/>
      <c r="R156" s="310"/>
      <c r="S156" s="254"/>
      <c r="T156" s="232"/>
      <c r="U156" s="268"/>
      <c r="V156" s="310"/>
      <c r="W156" s="269"/>
      <c r="X156" s="232"/>
      <c r="Y156" s="258"/>
      <c r="Z156" s="254"/>
      <c r="AA156" s="232"/>
      <c r="AB156" s="232"/>
      <c r="AC156" s="232"/>
      <c r="AD156" s="232"/>
      <c r="AE156" s="232"/>
      <c r="AF156" s="232"/>
      <c r="AG156" s="232"/>
      <c r="AH156" s="232"/>
      <c r="AI156" s="232"/>
      <c r="AJ156" s="232"/>
      <c r="AK156" s="232"/>
      <c r="AL156" s="232"/>
      <c r="AM156" s="232"/>
      <c r="AN156" s="232"/>
      <c r="AO156" s="232"/>
      <c r="AP156" s="232"/>
      <c r="AQ156" s="232"/>
      <c r="GT156" s="169">
        <v>16</v>
      </c>
      <c r="GU156" s="169">
        <v>16</v>
      </c>
      <c r="GV156" s="169">
        <v>46</v>
      </c>
      <c r="GW156" s="169">
        <v>65</v>
      </c>
      <c r="GX156" s="169">
        <v>8500</v>
      </c>
    </row>
    <row r="157" spans="1:206" s="2" customFormat="1" ht="12" customHeight="1">
      <c r="A157" s="201">
        <v>101040202000000</v>
      </c>
      <c r="B157" s="103">
        <v>3</v>
      </c>
      <c r="C157" s="104" t="s">
        <v>79</v>
      </c>
      <c r="D157" s="105"/>
      <c r="E157" s="106">
        <v>13</v>
      </c>
      <c r="F157" s="106">
        <v>13</v>
      </c>
      <c r="G157" s="17">
        <v>100</v>
      </c>
      <c r="H157" s="107">
        <v>0</v>
      </c>
      <c r="I157" s="108">
        <v>97</v>
      </c>
      <c r="J157" s="108">
        <v>94</v>
      </c>
      <c r="K157" s="17">
        <v>96.90721649484536</v>
      </c>
      <c r="L157" s="109">
        <v>3</v>
      </c>
      <c r="M157" s="242">
        <v>6904</v>
      </c>
      <c r="N157" s="242">
        <v>7619</v>
      </c>
      <c r="O157" s="169">
        <v>7942</v>
      </c>
      <c r="P157" s="327">
        <v>115.03476245654693</v>
      </c>
      <c r="Q157" s="310"/>
      <c r="R157" s="310"/>
      <c r="S157" s="254"/>
      <c r="T157" s="232"/>
      <c r="U157" s="310"/>
      <c r="V157" s="310"/>
      <c r="W157" s="269"/>
      <c r="X157" s="232"/>
      <c r="Y157" s="258"/>
      <c r="Z157" s="254"/>
      <c r="AA157" s="232"/>
      <c r="AB157" s="232"/>
      <c r="AC157" s="232"/>
      <c r="AD157" s="232"/>
      <c r="AE157" s="232"/>
      <c r="AF157" s="232"/>
      <c r="AG157" s="232"/>
      <c r="AH157" s="232"/>
      <c r="AI157" s="232"/>
      <c r="AJ157" s="232"/>
      <c r="AK157" s="232"/>
      <c r="AL157" s="232"/>
      <c r="AM157" s="232"/>
      <c r="AN157" s="232"/>
      <c r="AO157" s="232"/>
      <c r="AP157" s="232"/>
      <c r="AQ157" s="232"/>
      <c r="GT157" s="169">
        <v>13</v>
      </c>
      <c r="GU157" s="169">
        <v>13</v>
      </c>
      <c r="GV157" s="169">
        <v>88</v>
      </c>
      <c r="GW157" s="169">
        <v>80</v>
      </c>
      <c r="GX157" s="169">
        <v>7600</v>
      </c>
    </row>
    <row r="158" spans="1:206" s="2" customFormat="1" ht="12" customHeight="1">
      <c r="A158" s="201">
        <v>101040203000000</v>
      </c>
      <c r="B158" s="103">
        <v>4</v>
      </c>
      <c r="C158" s="104" t="s">
        <v>80</v>
      </c>
      <c r="D158" s="105"/>
      <c r="E158" s="106">
        <v>33</v>
      </c>
      <c r="F158" s="106">
        <v>33</v>
      </c>
      <c r="G158" s="17">
        <v>100</v>
      </c>
      <c r="H158" s="107">
        <v>0</v>
      </c>
      <c r="I158" s="108">
        <v>164</v>
      </c>
      <c r="J158" s="108">
        <v>153</v>
      </c>
      <c r="K158" s="17">
        <v>93.29268292682927</v>
      </c>
      <c r="L158" s="109">
        <v>11</v>
      </c>
      <c r="M158" s="242">
        <v>20160</v>
      </c>
      <c r="N158" s="242">
        <v>18107</v>
      </c>
      <c r="O158" s="169">
        <v>18601</v>
      </c>
      <c r="P158" s="327">
        <v>92.26686507936508</v>
      </c>
      <c r="Q158" s="268"/>
      <c r="R158" s="310"/>
      <c r="S158" s="254"/>
      <c r="T158" s="232"/>
      <c r="U158" s="268"/>
      <c r="V158" s="310"/>
      <c r="W158" s="269"/>
      <c r="X158" s="232"/>
      <c r="Y158" s="258"/>
      <c r="Z158" s="254"/>
      <c r="AA158" s="232"/>
      <c r="AB158" s="232"/>
      <c r="AC158" s="232"/>
      <c r="AD158" s="232"/>
      <c r="AE158" s="232"/>
      <c r="AF158" s="232"/>
      <c r="AG158" s="232"/>
      <c r="AH158" s="232"/>
      <c r="AI158" s="232"/>
      <c r="AJ158" s="232"/>
      <c r="AK158" s="232"/>
      <c r="AL158" s="232"/>
      <c r="AM158" s="232"/>
      <c r="AN158" s="232"/>
      <c r="AO158" s="232"/>
      <c r="AP158" s="232"/>
      <c r="AQ158" s="232"/>
      <c r="GT158" s="169">
        <v>33</v>
      </c>
      <c r="GU158" s="169">
        <v>33</v>
      </c>
      <c r="GV158" s="169">
        <v>146</v>
      </c>
      <c r="GW158" s="169">
        <v>148</v>
      </c>
      <c r="GX158" s="169">
        <v>20000</v>
      </c>
    </row>
    <row r="159" spans="1:206" s="175" customFormat="1" ht="12" customHeight="1">
      <c r="A159" s="201">
        <v>101040204000000</v>
      </c>
      <c r="B159" s="103">
        <v>5</v>
      </c>
      <c r="C159" s="104" t="s">
        <v>81</v>
      </c>
      <c r="D159" s="154"/>
      <c r="E159" s="155">
        <v>24</v>
      </c>
      <c r="F159" s="155">
        <v>24</v>
      </c>
      <c r="G159" s="156">
        <v>100</v>
      </c>
      <c r="H159" s="157">
        <v>0</v>
      </c>
      <c r="I159" s="158">
        <v>69</v>
      </c>
      <c r="J159" s="158">
        <v>65</v>
      </c>
      <c r="K159" s="156">
        <v>94.20289855072464</v>
      </c>
      <c r="L159" s="159">
        <v>4</v>
      </c>
      <c r="M159" s="242">
        <v>14587</v>
      </c>
      <c r="N159" s="242">
        <v>14516</v>
      </c>
      <c r="O159" s="169">
        <v>14973</v>
      </c>
      <c r="P159" s="327">
        <v>102.64619181462946</v>
      </c>
      <c r="Q159" s="310"/>
      <c r="R159" s="310"/>
      <c r="S159" s="254"/>
      <c r="T159" s="232"/>
      <c r="U159" s="310"/>
      <c r="V159" s="310"/>
      <c r="W159" s="269"/>
      <c r="X159" s="311"/>
      <c r="Y159" s="258"/>
      <c r="Z159" s="254"/>
      <c r="AA159" s="311"/>
      <c r="AB159" s="311"/>
      <c r="AC159" s="311"/>
      <c r="AD159" s="311"/>
      <c r="AE159" s="311"/>
      <c r="AF159" s="311"/>
      <c r="AG159" s="311"/>
      <c r="AH159" s="311"/>
      <c r="AI159" s="311"/>
      <c r="AJ159" s="311"/>
      <c r="AK159" s="311"/>
      <c r="AL159" s="311"/>
      <c r="AM159" s="311"/>
      <c r="AN159" s="311"/>
      <c r="AO159" s="311"/>
      <c r="AP159" s="311"/>
      <c r="AQ159" s="311"/>
      <c r="GT159" s="169">
        <v>24</v>
      </c>
      <c r="GU159" s="169">
        <v>24</v>
      </c>
      <c r="GV159" s="169">
        <v>79</v>
      </c>
      <c r="GW159" s="169">
        <v>77</v>
      </c>
      <c r="GX159" s="169">
        <v>14500</v>
      </c>
    </row>
    <row r="160" spans="1:206" s="2" customFormat="1" ht="12" customHeight="1">
      <c r="A160" s="201">
        <v>101040205000000</v>
      </c>
      <c r="B160" s="103">
        <v>6</v>
      </c>
      <c r="C160" s="104" t="s">
        <v>82</v>
      </c>
      <c r="D160" s="105"/>
      <c r="E160" s="106">
        <v>10</v>
      </c>
      <c r="F160" s="106">
        <v>10</v>
      </c>
      <c r="G160" s="17">
        <v>100</v>
      </c>
      <c r="H160" s="107">
        <v>0</v>
      </c>
      <c r="I160" s="108">
        <v>71</v>
      </c>
      <c r="J160" s="108">
        <v>71</v>
      </c>
      <c r="K160" s="17">
        <v>100</v>
      </c>
      <c r="L160" s="109">
        <v>0</v>
      </c>
      <c r="M160" s="242">
        <v>5480</v>
      </c>
      <c r="N160" s="242">
        <v>5765</v>
      </c>
      <c r="O160" s="169">
        <v>6025</v>
      </c>
      <c r="P160" s="327">
        <v>109.94525547445255</v>
      </c>
      <c r="Q160" s="310"/>
      <c r="R160" s="310"/>
      <c r="S160" s="254"/>
      <c r="T160" s="232"/>
      <c r="U160" s="310"/>
      <c r="V160" s="310"/>
      <c r="W160" s="269"/>
      <c r="X160" s="232"/>
      <c r="Y160" s="258"/>
      <c r="Z160" s="254"/>
      <c r="AA160" s="232"/>
      <c r="AB160" s="232"/>
      <c r="AC160" s="232"/>
      <c r="AD160" s="232"/>
      <c r="AE160" s="232"/>
      <c r="AF160" s="232"/>
      <c r="AG160" s="232"/>
      <c r="AH160" s="232"/>
      <c r="AI160" s="232"/>
      <c r="AJ160" s="232"/>
      <c r="AK160" s="232"/>
      <c r="AL160" s="232"/>
      <c r="AM160" s="232"/>
      <c r="AN160" s="232"/>
      <c r="AO160" s="232"/>
      <c r="AP160" s="232"/>
      <c r="AQ160" s="232"/>
      <c r="GT160" s="169">
        <v>10</v>
      </c>
      <c r="GU160" s="169">
        <v>10</v>
      </c>
      <c r="GV160" s="169">
        <v>77</v>
      </c>
      <c r="GW160" s="169">
        <v>34</v>
      </c>
      <c r="GX160" s="169">
        <v>5800</v>
      </c>
    </row>
    <row r="161" spans="1:206" s="2" customFormat="1" ht="12" customHeight="1">
      <c r="A161" s="201">
        <v>101040206000000</v>
      </c>
      <c r="B161" s="103">
        <v>7</v>
      </c>
      <c r="C161" s="104" t="s">
        <v>83</v>
      </c>
      <c r="D161" s="105"/>
      <c r="E161" s="106">
        <v>32</v>
      </c>
      <c r="F161" s="106">
        <v>32</v>
      </c>
      <c r="G161" s="17">
        <v>100</v>
      </c>
      <c r="H161" s="107">
        <v>0</v>
      </c>
      <c r="I161" s="108">
        <v>202</v>
      </c>
      <c r="J161" s="108">
        <v>194</v>
      </c>
      <c r="K161" s="17">
        <v>96.03960396039604</v>
      </c>
      <c r="L161" s="109">
        <v>8</v>
      </c>
      <c r="M161" s="242">
        <v>21780</v>
      </c>
      <c r="N161" s="242">
        <v>25938</v>
      </c>
      <c r="O161" s="169">
        <v>26668</v>
      </c>
      <c r="P161" s="327">
        <v>122.44260789715335</v>
      </c>
      <c r="Q161" s="310"/>
      <c r="R161" s="310"/>
      <c r="S161" s="254"/>
      <c r="T161" s="232"/>
      <c r="U161" s="310"/>
      <c r="V161" s="310"/>
      <c r="W161" s="269"/>
      <c r="X161" s="232"/>
      <c r="Y161" s="258"/>
      <c r="Z161" s="254"/>
      <c r="AA161" s="232"/>
      <c r="AB161" s="232"/>
      <c r="AC161" s="232"/>
      <c r="AD161" s="232"/>
      <c r="AE161" s="232"/>
      <c r="AF161" s="232"/>
      <c r="AG161" s="232"/>
      <c r="AH161" s="232"/>
      <c r="AI161" s="232"/>
      <c r="AJ161" s="232"/>
      <c r="AK161" s="232"/>
      <c r="AL161" s="232"/>
      <c r="AM161" s="232"/>
      <c r="AN161" s="232"/>
      <c r="AO161" s="232"/>
      <c r="AP161" s="232"/>
      <c r="AQ161" s="232"/>
      <c r="GT161" s="169">
        <v>32</v>
      </c>
      <c r="GU161" s="169">
        <v>32</v>
      </c>
      <c r="GV161" s="169">
        <v>206</v>
      </c>
      <c r="GW161" s="169">
        <v>219</v>
      </c>
      <c r="GX161" s="169">
        <v>26000</v>
      </c>
    </row>
    <row r="162" spans="1:206" s="2" customFormat="1" ht="12" customHeight="1">
      <c r="A162" s="201">
        <v>101040207000000</v>
      </c>
      <c r="B162" s="103">
        <v>8</v>
      </c>
      <c r="C162" s="104" t="s">
        <v>86</v>
      </c>
      <c r="D162" s="105"/>
      <c r="E162" s="106">
        <v>82</v>
      </c>
      <c r="F162" s="106">
        <v>82</v>
      </c>
      <c r="G162" s="17">
        <v>100</v>
      </c>
      <c r="H162" s="107">
        <v>0</v>
      </c>
      <c r="I162" s="108">
        <v>84</v>
      </c>
      <c r="J162" s="108">
        <v>78</v>
      </c>
      <c r="K162" s="17">
        <v>92.85714285714286</v>
      </c>
      <c r="L162" s="109">
        <v>6</v>
      </c>
      <c r="M162" s="242">
        <v>16463</v>
      </c>
      <c r="N162" s="242">
        <v>16626</v>
      </c>
      <c r="O162" s="169">
        <v>17117</v>
      </c>
      <c r="P162" s="327">
        <v>103.97254449371319</v>
      </c>
      <c r="Q162" s="310"/>
      <c r="R162" s="310"/>
      <c r="S162" s="254"/>
      <c r="T162" s="232"/>
      <c r="U162" s="310"/>
      <c r="V162" s="310"/>
      <c r="W162" s="269"/>
      <c r="X162" s="232"/>
      <c r="Y162" s="258"/>
      <c r="Z162" s="254"/>
      <c r="AA162" s="232"/>
      <c r="AB162" s="232"/>
      <c r="AC162" s="232"/>
      <c r="AD162" s="232"/>
      <c r="AE162" s="232"/>
      <c r="AF162" s="232"/>
      <c r="AG162" s="232"/>
      <c r="AH162" s="232"/>
      <c r="AI162" s="232"/>
      <c r="AJ162" s="232"/>
      <c r="AK162" s="232"/>
      <c r="AL162" s="232"/>
      <c r="AM162" s="232"/>
      <c r="AN162" s="232"/>
      <c r="AO162" s="232"/>
      <c r="AP162" s="232"/>
      <c r="AQ162" s="232"/>
      <c r="GT162" s="169">
        <v>82</v>
      </c>
      <c r="GU162" s="169">
        <v>82</v>
      </c>
      <c r="GV162" s="169">
        <v>89</v>
      </c>
      <c r="GW162" s="169">
        <v>71</v>
      </c>
      <c r="GX162" s="169">
        <v>16900</v>
      </c>
    </row>
    <row r="163" spans="1:206" s="2" customFormat="1" ht="12" customHeight="1">
      <c r="A163" s="201">
        <v>101040208000000</v>
      </c>
      <c r="B163" s="103">
        <v>9</v>
      </c>
      <c r="C163" s="104" t="s">
        <v>88</v>
      </c>
      <c r="D163" s="105"/>
      <c r="E163" s="106">
        <v>21</v>
      </c>
      <c r="F163" s="106">
        <v>21</v>
      </c>
      <c r="G163" s="17">
        <v>100</v>
      </c>
      <c r="H163" s="107">
        <v>0</v>
      </c>
      <c r="I163" s="108">
        <v>105</v>
      </c>
      <c r="J163" s="108">
        <v>105</v>
      </c>
      <c r="K163" s="17">
        <v>100</v>
      </c>
      <c r="L163" s="109">
        <v>0</v>
      </c>
      <c r="M163" s="242">
        <v>10618</v>
      </c>
      <c r="N163" s="242">
        <v>10204</v>
      </c>
      <c r="O163" s="169">
        <v>10619</v>
      </c>
      <c r="P163" s="327">
        <v>100.00941796948577</v>
      </c>
      <c r="Q163" s="268"/>
      <c r="R163" s="310"/>
      <c r="S163" s="254"/>
      <c r="T163" s="232"/>
      <c r="U163" s="268"/>
      <c r="V163" s="310"/>
      <c r="W163" s="269"/>
      <c r="X163" s="232"/>
      <c r="Y163" s="258"/>
      <c r="Z163" s="254"/>
      <c r="AA163" s="232"/>
      <c r="AB163" s="232"/>
      <c r="AC163" s="232"/>
      <c r="AD163" s="232"/>
      <c r="AE163" s="232"/>
      <c r="AF163" s="232"/>
      <c r="AG163" s="232"/>
      <c r="AH163" s="232"/>
      <c r="AI163" s="232"/>
      <c r="AJ163" s="232"/>
      <c r="AK163" s="232"/>
      <c r="AL163" s="232"/>
      <c r="AM163" s="232"/>
      <c r="AN163" s="232"/>
      <c r="AO163" s="232"/>
      <c r="AP163" s="232"/>
      <c r="AQ163" s="232"/>
      <c r="GT163" s="169">
        <v>21</v>
      </c>
      <c r="GU163" s="169">
        <v>21</v>
      </c>
      <c r="GV163" s="169">
        <v>96</v>
      </c>
      <c r="GW163" s="169">
        <v>102</v>
      </c>
      <c r="GX163" s="169">
        <v>10300</v>
      </c>
    </row>
    <row r="164" spans="1:206" s="2" customFormat="1" ht="12" customHeight="1">
      <c r="A164" s="210"/>
      <c r="B164" s="113" t="s">
        <v>142</v>
      </c>
      <c r="C164" s="104"/>
      <c r="D164" s="105"/>
      <c r="E164" s="106"/>
      <c r="F164" s="106"/>
      <c r="G164" s="17"/>
      <c r="H164" s="112"/>
      <c r="I164" s="108"/>
      <c r="J164" s="108"/>
      <c r="K164" s="17"/>
      <c r="L164" s="109"/>
      <c r="M164" s="242"/>
      <c r="N164" s="242" t="s">
        <v>155</v>
      </c>
      <c r="O164" s="169"/>
      <c r="P164" s="327"/>
      <c r="Q164" s="310"/>
      <c r="R164" s="310"/>
      <c r="S164" s="254"/>
      <c r="T164" s="232"/>
      <c r="U164" s="310"/>
      <c r="V164" s="310"/>
      <c r="W164" s="269"/>
      <c r="X164" s="232"/>
      <c r="Y164" s="258"/>
      <c r="Z164" s="254"/>
      <c r="AA164" s="232"/>
      <c r="AB164" s="232"/>
      <c r="AC164" s="232"/>
      <c r="AD164" s="232"/>
      <c r="AE164" s="232"/>
      <c r="AF164" s="232"/>
      <c r="AG164" s="232"/>
      <c r="AH164" s="232"/>
      <c r="AI164" s="232"/>
      <c r="AJ164" s="232"/>
      <c r="AK164" s="232"/>
      <c r="AL164" s="232"/>
      <c r="AM164" s="232"/>
      <c r="AN164" s="232"/>
      <c r="AO164" s="232"/>
      <c r="AP164" s="232"/>
      <c r="AQ164" s="232"/>
      <c r="GT164" s="169"/>
      <c r="GU164" s="169"/>
      <c r="GV164" s="169"/>
      <c r="GW164" s="169"/>
      <c r="GX164" s="169"/>
    </row>
    <row r="165" spans="1:206" s="2" customFormat="1" ht="12" customHeight="1">
      <c r="A165" s="201">
        <v>101040301000000</v>
      </c>
      <c r="B165" s="103">
        <v>10</v>
      </c>
      <c r="C165" s="104" t="s">
        <v>10</v>
      </c>
      <c r="D165" s="105"/>
      <c r="E165" s="106">
        <v>77</v>
      </c>
      <c r="F165" s="106">
        <v>77</v>
      </c>
      <c r="G165" s="17">
        <v>100</v>
      </c>
      <c r="H165" s="107">
        <v>0</v>
      </c>
      <c r="I165" s="108">
        <v>225</v>
      </c>
      <c r="J165" s="108">
        <v>220</v>
      </c>
      <c r="K165" s="17">
        <v>97.77777777777777</v>
      </c>
      <c r="L165" s="109">
        <v>5</v>
      </c>
      <c r="M165" s="242">
        <v>25596</v>
      </c>
      <c r="N165" s="242">
        <v>24407</v>
      </c>
      <c r="O165" s="169">
        <v>25340</v>
      </c>
      <c r="P165" s="327">
        <v>98.99984372558212</v>
      </c>
      <c r="Q165" s="268"/>
      <c r="R165" s="310"/>
      <c r="S165" s="254"/>
      <c r="T165" s="232"/>
      <c r="U165" s="268"/>
      <c r="V165" s="310"/>
      <c r="W165" s="269"/>
      <c r="X165" s="232"/>
      <c r="Y165" s="258"/>
      <c r="Z165" s="254"/>
      <c r="AA165" s="232"/>
      <c r="AB165" s="232"/>
      <c r="AC165" s="232"/>
      <c r="AD165" s="232"/>
      <c r="AE165" s="232"/>
      <c r="AF165" s="232"/>
      <c r="AG165" s="232"/>
      <c r="AH165" s="232"/>
      <c r="AI165" s="232"/>
      <c r="AJ165" s="232"/>
      <c r="AK165" s="232"/>
      <c r="AL165" s="232"/>
      <c r="AM165" s="232"/>
      <c r="AN165" s="232"/>
      <c r="AO165" s="232"/>
      <c r="AP165" s="232"/>
      <c r="AQ165" s="232"/>
      <c r="GT165" s="169">
        <v>77</v>
      </c>
      <c r="GU165" s="169">
        <v>77</v>
      </c>
      <c r="GV165" s="169">
        <v>200</v>
      </c>
      <c r="GW165" s="169">
        <v>230</v>
      </c>
      <c r="GX165" s="169">
        <v>26000</v>
      </c>
    </row>
    <row r="166" spans="1:206" s="2" customFormat="1" ht="12" customHeight="1">
      <c r="A166" s="201">
        <v>101040302000000</v>
      </c>
      <c r="B166" s="103">
        <v>11</v>
      </c>
      <c r="C166" s="104" t="s">
        <v>84</v>
      </c>
      <c r="D166" s="105"/>
      <c r="E166" s="106">
        <v>73</v>
      </c>
      <c r="F166" s="106">
        <v>73</v>
      </c>
      <c r="G166" s="17">
        <v>100</v>
      </c>
      <c r="H166" s="107">
        <v>0</v>
      </c>
      <c r="I166" s="108">
        <v>156</v>
      </c>
      <c r="J166" s="108">
        <v>144</v>
      </c>
      <c r="K166" s="17">
        <v>92.3076923076923</v>
      </c>
      <c r="L166" s="109">
        <v>12</v>
      </c>
      <c r="M166" s="242">
        <v>29047</v>
      </c>
      <c r="N166" s="242">
        <v>29125</v>
      </c>
      <c r="O166" s="169">
        <v>30080</v>
      </c>
      <c r="P166" s="327">
        <v>103.55630529830964</v>
      </c>
      <c r="Q166" s="310"/>
      <c r="R166" s="310"/>
      <c r="S166" s="254"/>
      <c r="T166" s="232"/>
      <c r="U166" s="310"/>
      <c r="V166" s="310"/>
      <c r="W166" s="269"/>
      <c r="X166" s="232"/>
      <c r="Y166" s="258"/>
      <c r="Z166" s="254"/>
      <c r="AA166" s="232"/>
      <c r="AB166" s="232"/>
      <c r="AC166" s="232"/>
      <c r="AD166" s="232"/>
      <c r="AE166" s="232"/>
      <c r="AF166" s="232"/>
      <c r="AG166" s="232"/>
      <c r="AH166" s="232"/>
      <c r="AI166" s="232"/>
      <c r="AJ166" s="232"/>
      <c r="AK166" s="232"/>
      <c r="AL166" s="232"/>
      <c r="AM166" s="232"/>
      <c r="AN166" s="232"/>
      <c r="AO166" s="232"/>
      <c r="AP166" s="232"/>
      <c r="AQ166" s="232"/>
      <c r="GT166" s="169">
        <v>73</v>
      </c>
      <c r="GU166" s="169">
        <v>73</v>
      </c>
      <c r="GV166" s="169">
        <v>116</v>
      </c>
      <c r="GW166" s="169">
        <v>149</v>
      </c>
      <c r="GX166" s="169">
        <v>29500</v>
      </c>
    </row>
    <row r="167" spans="1:206" s="2" customFormat="1" ht="12" customHeight="1">
      <c r="A167" s="201">
        <v>101040303000000</v>
      </c>
      <c r="B167" s="103">
        <v>12</v>
      </c>
      <c r="C167" s="104" t="s">
        <v>143</v>
      </c>
      <c r="D167" s="105"/>
      <c r="E167" s="106">
        <v>84</v>
      </c>
      <c r="F167" s="106">
        <v>84</v>
      </c>
      <c r="G167" s="17">
        <v>100</v>
      </c>
      <c r="H167" s="107">
        <v>0</v>
      </c>
      <c r="I167" s="108">
        <v>454</v>
      </c>
      <c r="J167" s="108">
        <v>428</v>
      </c>
      <c r="K167" s="17">
        <v>94.27312775330397</v>
      </c>
      <c r="L167" s="109">
        <v>26</v>
      </c>
      <c r="M167" s="242">
        <v>40779</v>
      </c>
      <c r="N167" s="242">
        <v>42078</v>
      </c>
      <c r="O167" s="169">
        <v>43451</v>
      </c>
      <c r="P167" s="327">
        <v>106.55239216263273</v>
      </c>
      <c r="Q167" s="310"/>
      <c r="R167" s="310"/>
      <c r="S167" s="254"/>
      <c r="T167" s="232"/>
      <c r="U167" s="310"/>
      <c r="V167" s="310"/>
      <c r="W167" s="269"/>
      <c r="X167" s="232"/>
      <c r="Y167" s="258"/>
      <c r="Z167" s="254"/>
      <c r="AA167" s="232"/>
      <c r="AB167" s="232"/>
      <c r="AC167" s="232"/>
      <c r="AD167" s="232"/>
      <c r="AE167" s="232"/>
      <c r="AF167" s="232"/>
      <c r="AG167" s="232"/>
      <c r="AH167" s="232"/>
      <c r="AI167" s="232"/>
      <c r="AJ167" s="232"/>
      <c r="AK167" s="232"/>
      <c r="AL167" s="232"/>
      <c r="AM167" s="232"/>
      <c r="AN167" s="232"/>
      <c r="AO167" s="232"/>
      <c r="AP167" s="232"/>
      <c r="AQ167" s="232"/>
      <c r="GT167" s="169">
        <v>84</v>
      </c>
      <c r="GU167" s="169">
        <v>84</v>
      </c>
      <c r="GV167" s="169">
        <v>384</v>
      </c>
      <c r="GW167" s="169">
        <v>407</v>
      </c>
      <c r="GX167" s="169">
        <v>42300</v>
      </c>
    </row>
    <row r="168" spans="1:206" s="2" customFormat="1" ht="12" customHeight="1">
      <c r="A168" s="209"/>
      <c r="B168" s="110" t="s">
        <v>144</v>
      </c>
      <c r="C168" s="104"/>
      <c r="D168" s="105"/>
      <c r="E168" s="106"/>
      <c r="F168" s="106"/>
      <c r="G168" s="17"/>
      <c r="H168" s="112"/>
      <c r="I168" s="108"/>
      <c r="J168" s="108"/>
      <c r="K168" s="17"/>
      <c r="L168" s="109"/>
      <c r="M168" s="242"/>
      <c r="N168" s="242" t="s">
        <v>155</v>
      </c>
      <c r="O168" s="169"/>
      <c r="P168" s="327"/>
      <c r="Q168" s="310"/>
      <c r="R168" s="310"/>
      <c r="S168" s="254"/>
      <c r="T168" s="232"/>
      <c r="U168" s="310"/>
      <c r="V168" s="310"/>
      <c r="W168" s="269"/>
      <c r="X168" s="232"/>
      <c r="Y168" s="258"/>
      <c r="Z168" s="254"/>
      <c r="AA168" s="232"/>
      <c r="AB168" s="232"/>
      <c r="AC168" s="232"/>
      <c r="AD168" s="232"/>
      <c r="AE168" s="232"/>
      <c r="AF168" s="232"/>
      <c r="AG168" s="232"/>
      <c r="AH168" s="232"/>
      <c r="AI168" s="232"/>
      <c r="AJ168" s="232"/>
      <c r="AK168" s="232"/>
      <c r="AL168" s="232"/>
      <c r="AM168" s="232"/>
      <c r="AN168" s="232"/>
      <c r="AO168" s="232"/>
      <c r="AP168" s="232"/>
      <c r="AQ168" s="232"/>
      <c r="GT168" s="169"/>
      <c r="GU168" s="169"/>
      <c r="GV168" s="169"/>
      <c r="GW168" s="169"/>
      <c r="GX168" s="169"/>
    </row>
    <row r="169" spans="1:206" s="2" customFormat="1" ht="12" customHeight="1">
      <c r="A169" s="201">
        <v>101040404000000</v>
      </c>
      <c r="B169" s="103">
        <v>13</v>
      </c>
      <c r="C169" s="104" t="s">
        <v>85</v>
      </c>
      <c r="D169" s="105"/>
      <c r="E169" s="106">
        <v>30</v>
      </c>
      <c r="F169" s="106">
        <v>30</v>
      </c>
      <c r="G169" s="17">
        <v>100</v>
      </c>
      <c r="H169" s="107">
        <v>0</v>
      </c>
      <c r="I169" s="108">
        <v>248</v>
      </c>
      <c r="J169" s="108">
        <v>222</v>
      </c>
      <c r="K169" s="17">
        <v>89.51612903225806</v>
      </c>
      <c r="L169" s="109">
        <v>26</v>
      </c>
      <c r="M169" s="242">
        <v>23437</v>
      </c>
      <c r="N169" s="242">
        <v>22963</v>
      </c>
      <c r="O169" s="169">
        <v>23581</v>
      </c>
      <c r="P169" s="327">
        <v>100.61441310747963</v>
      </c>
      <c r="Q169" s="310"/>
      <c r="R169" s="310"/>
      <c r="S169" s="254"/>
      <c r="T169" s="232"/>
      <c r="U169" s="310"/>
      <c r="V169" s="310"/>
      <c r="W169" s="269"/>
      <c r="X169" s="232"/>
      <c r="Y169" s="258"/>
      <c r="Z169" s="254"/>
      <c r="AA169" s="232"/>
      <c r="AB169" s="232"/>
      <c r="AC169" s="232"/>
      <c r="AD169" s="232"/>
      <c r="AE169" s="232"/>
      <c r="AF169" s="232"/>
      <c r="AG169" s="232"/>
      <c r="AH169" s="232"/>
      <c r="AI169" s="232"/>
      <c r="AJ169" s="232"/>
      <c r="AK169" s="232"/>
      <c r="AL169" s="232"/>
      <c r="AM169" s="232"/>
      <c r="AN169" s="232"/>
      <c r="AO169" s="232"/>
      <c r="AP169" s="232"/>
      <c r="AQ169" s="232"/>
      <c r="GT169" s="169">
        <v>30</v>
      </c>
      <c r="GU169" s="169">
        <v>30</v>
      </c>
      <c r="GV169" s="169">
        <v>181</v>
      </c>
      <c r="GW169" s="169">
        <v>263</v>
      </c>
      <c r="GX169" s="169">
        <v>23500</v>
      </c>
    </row>
    <row r="170" spans="1:206" s="2" customFormat="1" ht="12.75" customHeight="1">
      <c r="A170" s="210"/>
      <c r="B170" s="113" t="s">
        <v>145</v>
      </c>
      <c r="C170" s="104"/>
      <c r="D170" s="105"/>
      <c r="E170" s="106"/>
      <c r="F170" s="106"/>
      <c r="G170" s="17"/>
      <c r="H170" s="112"/>
      <c r="I170" s="108"/>
      <c r="J170" s="108"/>
      <c r="K170" s="17"/>
      <c r="L170" s="109"/>
      <c r="M170" s="242"/>
      <c r="N170" s="242" t="s">
        <v>155</v>
      </c>
      <c r="O170" s="169"/>
      <c r="P170" s="327"/>
      <c r="Q170" s="310"/>
      <c r="R170" s="310"/>
      <c r="S170" s="254"/>
      <c r="T170" s="232"/>
      <c r="U170" s="310"/>
      <c r="V170" s="310"/>
      <c r="W170" s="269"/>
      <c r="X170" s="232"/>
      <c r="Y170" s="258"/>
      <c r="Z170" s="254"/>
      <c r="AA170" s="232"/>
      <c r="AB170" s="232"/>
      <c r="AC170" s="232"/>
      <c r="AD170" s="232"/>
      <c r="AE170" s="232"/>
      <c r="AF170" s="232"/>
      <c r="AG170" s="232"/>
      <c r="AH170" s="232"/>
      <c r="AI170" s="232"/>
      <c r="AJ170" s="232"/>
      <c r="AK170" s="232"/>
      <c r="AL170" s="232"/>
      <c r="AM170" s="232"/>
      <c r="AN170" s="232"/>
      <c r="AO170" s="232"/>
      <c r="AP170" s="232"/>
      <c r="AQ170" s="232"/>
      <c r="GT170" s="169"/>
      <c r="GU170" s="169"/>
      <c r="GV170" s="169"/>
      <c r="GW170" s="169"/>
      <c r="GX170" s="169"/>
    </row>
    <row r="171" spans="1:206" s="2" customFormat="1" ht="12" customHeight="1">
      <c r="A171" s="201">
        <v>101040502000000</v>
      </c>
      <c r="B171" s="103">
        <v>14</v>
      </c>
      <c r="C171" s="104" t="s">
        <v>78</v>
      </c>
      <c r="D171" s="105"/>
      <c r="E171" s="106">
        <v>21</v>
      </c>
      <c r="F171" s="106">
        <v>21</v>
      </c>
      <c r="G171" s="17">
        <v>100</v>
      </c>
      <c r="H171" s="107">
        <v>0</v>
      </c>
      <c r="I171" s="108">
        <v>82</v>
      </c>
      <c r="J171" s="108">
        <v>73</v>
      </c>
      <c r="K171" s="17">
        <v>89.02439024390245</v>
      </c>
      <c r="L171" s="109">
        <v>9</v>
      </c>
      <c r="M171" s="242">
        <v>10174</v>
      </c>
      <c r="N171" s="242">
        <v>10181</v>
      </c>
      <c r="O171" s="169">
        <v>10479</v>
      </c>
      <c r="P171" s="327">
        <v>102.99783762531945</v>
      </c>
      <c r="Q171" s="310"/>
      <c r="R171" s="310"/>
      <c r="S171" s="254"/>
      <c r="T171" s="232"/>
      <c r="U171" s="310"/>
      <c r="V171" s="310"/>
      <c r="W171" s="269"/>
      <c r="X171" s="232"/>
      <c r="Y171" s="258"/>
      <c r="Z171" s="254"/>
      <c r="AA171" s="232"/>
      <c r="AB171" s="232"/>
      <c r="AC171" s="232"/>
      <c r="AD171" s="232"/>
      <c r="AE171" s="232"/>
      <c r="AF171" s="232"/>
      <c r="AG171" s="232"/>
      <c r="AH171" s="232"/>
      <c r="AI171" s="232"/>
      <c r="AJ171" s="232"/>
      <c r="AK171" s="232"/>
      <c r="AL171" s="232"/>
      <c r="AM171" s="232"/>
      <c r="AN171" s="232"/>
      <c r="AO171" s="232"/>
      <c r="AP171" s="232"/>
      <c r="AQ171" s="232"/>
      <c r="GT171" s="169">
        <v>21</v>
      </c>
      <c r="GU171" s="169">
        <v>21</v>
      </c>
      <c r="GV171" s="169">
        <v>43</v>
      </c>
      <c r="GW171" s="169">
        <v>90</v>
      </c>
      <c r="GX171" s="169">
        <v>10200</v>
      </c>
    </row>
    <row r="172" spans="1:206" s="2" customFormat="1" ht="12" customHeight="1">
      <c r="A172" s="201">
        <v>101040503000000</v>
      </c>
      <c r="B172" s="114">
        <v>15</v>
      </c>
      <c r="C172" s="115" t="s">
        <v>39</v>
      </c>
      <c r="D172" s="116"/>
      <c r="E172" s="117">
        <v>18</v>
      </c>
      <c r="F172" s="117">
        <v>18</v>
      </c>
      <c r="G172" s="51">
        <v>100</v>
      </c>
      <c r="H172" s="107">
        <v>0</v>
      </c>
      <c r="I172" s="108">
        <v>22</v>
      </c>
      <c r="J172" s="108">
        <v>19</v>
      </c>
      <c r="K172" s="51">
        <v>86.36363636363636</v>
      </c>
      <c r="L172" s="109">
        <v>3</v>
      </c>
      <c r="M172" s="242">
        <v>6892</v>
      </c>
      <c r="N172" s="242">
        <v>6738</v>
      </c>
      <c r="O172" s="170">
        <v>6973</v>
      </c>
      <c r="P172" s="339">
        <v>101.17527568195008</v>
      </c>
      <c r="Q172" s="310"/>
      <c r="R172" s="310"/>
      <c r="S172" s="254"/>
      <c r="T172" s="232"/>
      <c r="U172" s="310"/>
      <c r="V172" s="310"/>
      <c r="W172" s="269"/>
      <c r="X172" s="232"/>
      <c r="Y172" s="258"/>
      <c r="Z172" s="254"/>
      <c r="AA172" s="232"/>
      <c r="AB172" s="232"/>
      <c r="AC172" s="232"/>
      <c r="AD172" s="232"/>
      <c r="AE172" s="232"/>
      <c r="AF172" s="232"/>
      <c r="AG172" s="232"/>
      <c r="AH172" s="232"/>
      <c r="AI172" s="232"/>
      <c r="AJ172" s="232"/>
      <c r="AK172" s="232"/>
      <c r="AL172" s="232"/>
      <c r="AM172" s="232"/>
      <c r="AN172" s="232"/>
      <c r="AO172" s="232"/>
      <c r="AP172" s="232"/>
      <c r="AQ172" s="232"/>
      <c r="GT172" s="170">
        <v>18</v>
      </c>
      <c r="GU172" s="170">
        <v>18</v>
      </c>
      <c r="GV172" s="170">
        <v>16</v>
      </c>
      <c r="GW172" s="170">
        <v>21</v>
      </c>
      <c r="GX172" s="170">
        <v>6700</v>
      </c>
    </row>
    <row r="173" spans="1:206" s="2" customFormat="1" ht="12" customHeight="1">
      <c r="A173" s="117"/>
      <c r="B173" s="469" t="s">
        <v>125</v>
      </c>
      <c r="C173" s="470"/>
      <c r="D173" s="471"/>
      <c r="E173" s="146">
        <v>553</v>
      </c>
      <c r="F173" s="146">
        <v>553</v>
      </c>
      <c r="G173" s="29">
        <v>100</v>
      </c>
      <c r="H173" s="147">
        <v>0</v>
      </c>
      <c r="I173" s="28">
        <v>2147</v>
      </c>
      <c r="J173" s="28">
        <v>2030</v>
      </c>
      <c r="K173" s="29">
        <v>94.55053563111319</v>
      </c>
      <c r="L173" s="146">
        <v>117</v>
      </c>
      <c r="M173" s="182">
        <v>248553</v>
      </c>
      <c r="N173" s="182">
        <v>249544</v>
      </c>
      <c r="O173" s="30">
        <v>257746</v>
      </c>
      <c r="P173" s="328">
        <v>103.69860754044409</v>
      </c>
      <c r="Q173" s="271"/>
      <c r="R173" s="270"/>
      <c r="S173" s="272"/>
      <c r="T173" s="232"/>
      <c r="U173" s="271"/>
      <c r="V173" s="270"/>
      <c r="W173" s="273"/>
      <c r="X173" s="232"/>
      <c r="Y173" s="258"/>
      <c r="Z173" s="254"/>
      <c r="AA173" s="232"/>
      <c r="AB173" s="232"/>
      <c r="AC173" s="232"/>
      <c r="AD173" s="232"/>
      <c r="AE173" s="232"/>
      <c r="AF173" s="232"/>
      <c r="AG173" s="232"/>
      <c r="AH173" s="232"/>
      <c r="AI173" s="232"/>
      <c r="AJ173" s="232"/>
      <c r="AK173" s="232"/>
      <c r="AL173" s="232"/>
      <c r="AM173" s="232"/>
      <c r="AN173" s="232"/>
      <c r="AO173" s="232"/>
      <c r="AP173" s="232"/>
      <c r="AQ173" s="232"/>
      <c r="GT173" s="148">
        <v>553</v>
      </c>
      <c r="GU173" s="148">
        <v>553</v>
      </c>
      <c r="GV173" s="148">
        <v>1976</v>
      </c>
      <c r="GW173" s="148">
        <v>2175</v>
      </c>
      <c r="GX173" s="148">
        <v>260557</v>
      </c>
    </row>
    <row r="174" spans="13:206" ht="12.75">
      <c r="M174" s="213"/>
      <c r="N174" s="213"/>
      <c r="Q174" s="275"/>
      <c r="U174" s="275"/>
      <c r="Y174" s="258"/>
      <c r="Z174" s="254"/>
      <c r="GT174" s="173">
        <v>553</v>
      </c>
      <c r="GU174" s="173">
        <v>553</v>
      </c>
      <c r="GV174" s="173">
        <v>1976</v>
      </c>
      <c r="GW174" s="173">
        <v>2175</v>
      </c>
      <c r="GX174" s="173">
        <v>260557</v>
      </c>
    </row>
    <row r="175" spans="1:43" s="3" customFormat="1" ht="15" customHeight="1">
      <c r="A175" s="466" t="s">
        <v>3</v>
      </c>
      <c r="B175" s="466"/>
      <c r="C175" s="466"/>
      <c r="D175" s="466"/>
      <c r="E175" s="466"/>
      <c r="F175" s="466"/>
      <c r="G175" s="466"/>
      <c r="H175" s="466"/>
      <c r="I175" s="466"/>
      <c r="J175" s="466"/>
      <c r="K175" s="466"/>
      <c r="L175" s="466"/>
      <c r="M175" s="466"/>
      <c r="N175" s="466"/>
      <c r="O175" s="466"/>
      <c r="P175" s="466"/>
      <c r="Q175" s="235"/>
      <c r="R175" s="235"/>
      <c r="S175" s="253"/>
      <c r="T175" s="312"/>
      <c r="U175" s="234"/>
      <c r="V175" s="234"/>
      <c r="W175" s="234"/>
      <c r="X175" s="234"/>
      <c r="Y175" s="258"/>
      <c r="Z175" s="254"/>
      <c r="AA175" s="234"/>
      <c r="AB175" s="234"/>
      <c r="AC175" s="234"/>
      <c r="AD175" s="234"/>
      <c r="AE175" s="234"/>
      <c r="AF175" s="234"/>
      <c r="AG175" s="234"/>
      <c r="AH175" s="234"/>
      <c r="AI175" s="234"/>
      <c r="AJ175" s="234"/>
      <c r="AK175" s="234"/>
      <c r="AL175" s="234"/>
      <c r="AM175" s="234"/>
      <c r="AN175" s="234"/>
      <c r="AO175" s="234"/>
      <c r="AP175" s="234"/>
      <c r="AQ175" s="234"/>
    </row>
    <row r="176" spans="1:43" s="4" customFormat="1" ht="12" customHeight="1">
      <c r="A176" s="467" t="s">
        <v>148</v>
      </c>
      <c r="B176" s="467"/>
      <c r="C176" s="467"/>
      <c r="D176" s="467"/>
      <c r="E176" s="467"/>
      <c r="F176" s="467"/>
      <c r="G176" s="467"/>
      <c r="H176" s="467"/>
      <c r="I176" s="467"/>
      <c r="J176" s="467"/>
      <c r="K176" s="467"/>
      <c r="L176" s="467"/>
      <c r="M176" s="467"/>
      <c r="N176" s="467"/>
      <c r="O176" s="467"/>
      <c r="P176" s="467"/>
      <c r="Q176" s="237"/>
      <c r="R176" s="237"/>
      <c r="S176" s="254"/>
      <c r="T176" s="236"/>
      <c r="U176" s="236"/>
      <c r="V176" s="236"/>
      <c r="W176" s="236"/>
      <c r="X176" s="236"/>
      <c r="Y176" s="258"/>
      <c r="Z176" s="254"/>
      <c r="AA176" s="236"/>
      <c r="AB176" s="236"/>
      <c r="AC176" s="236"/>
      <c r="AD176" s="236"/>
      <c r="AE176" s="236"/>
      <c r="AF176" s="236"/>
      <c r="AG176" s="236"/>
      <c r="AH176" s="236"/>
      <c r="AI176" s="236"/>
      <c r="AJ176" s="236"/>
      <c r="AK176" s="236"/>
      <c r="AL176" s="236"/>
      <c r="AM176" s="236"/>
      <c r="AN176" s="236"/>
      <c r="AO176" s="236"/>
      <c r="AP176" s="236"/>
      <c r="AQ176" s="236"/>
    </row>
    <row r="177" spans="1:43" s="4" customFormat="1" ht="12" customHeight="1">
      <c r="A177" s="118"/>
      <c r="B177" s="118"/>
      <c r="C177" s="118"/>
      <c r="D177" s="118"/>
      <c r="E177" s="118"/>
      <c r="F177" s="118"/>
      <c r="G177" s="118"/>
      <c r="H177" s="118"/>
      <c r="I177" s="118"/>
      <c r="J177" s="118"/>
      <c r="K177" s="118"/>
      <c r="L177" s="118"/>
      <c r="M177" s="190"/>
      <c r="N177" s="190"/>
      <c r="O177" s="149"/>
      <c r="P177" s="340"/>
      <c r="Q177" s="313"/>
      <c r="R177" s="259"/>
      <c r="S177" s="261"/>
      <c r="T177" s="236"/>
      <c r="U177" s="313"/>
      <c r="V177" s="259"/>
      <c r="W177" s="314"/>
      <c r="X177" s="236"/>
      <c r="Y177" s="258"/>
      <c r="Z177" s="254"/>
      <c r="AA177" s="236"/>
      <c r="AB177" s="236"/>
      <c r="AC177" s="236"/>
      <c r="AD177" s="236"/>
      <c r="AE177" s="236"/>
      <c r="AF177" s="236"/>
      <c r="AG177" s="236"/>
      <c r="AH177" s="236"/>
      <c r="AI177" s="236"/>
      <c r="AJ177" s="236"/>
      <c r="AK177" s="236"/>
      <c r="AL177" s="236"/>
      <c r="AM177" s="236"/>
      <c r="AN177" s="236"/>
      <c r="AO177" s="236"/>
      <c r="AP177" s="236"/>
      <c r="AQ177" s="236"/>
    </row>
    <row r="178" spans="1:43" s="4" customFormat="1" ht="12" customHeight="1">
      <c r="A178" s="468" t="s">
        <v>207</v>
      </c>
      <c r="B178" s="468"/>
      <c r="C178" s="468"/>
      <c r="D178" s="468"/>
      <c r="E178" s="468"/>
      <c r="F178" s="468"/>
      <c r="G178" s="468"/>
      <c r="H178" s="468"/>
      <c r="I178" s="468"/>
      <c r="J178" s="468"/>
      <c r="K178" s="468"/>
      <c r="L178" s="468"/>
      <c r="M178" s="468"/>
      <c r="N178" s="468"/>
      <c r="O178" s="468"/>
      <c r="P178" s="468"/>
      <c r="Q178" s="237"/>
      <c r="R178" s="237"/>
      <c r="S178" s="254"/>
      <c r="T178" s="236"/>
      <c r="U178" s="236"/>
      <c r="V178" s="236"/>
      <c r="W178" s="236"/>
      <c r="X178" s="236"/>
      <c r="Y178" s="258"/>
      <c r="Z178" s="254"/>
      <c r="AA178" s="236"/>
      <c r="AB178" s="236"/>
      <c r="AC178" s="236"/>
      <c r="AD178" s="236"/>
      <c r="AE178" s="236"/>
      <c r="AF178" s="236"/>
      <c r="AG178" s="236"/>
      <c r="AH178" s="236"/>
      <c r="AI178" s="236"/>
      <c r="AJ178" s="236"/>
      <c r="AK178" s="236"/>
      <c r="AL178" s="236"/>
      <c r="AM178" s="236"/>
      <c r="AN178" s="236"/>
      <c r="AO178" s="236"/>
      <c r="AP178" s="236"/>
      <c r="AQ178" s="236"/>
    </row>
    <row r="179" spans="1:43" s="4" customFormat="1" ht="12" customHeight="1">
      <c r="A179" s="467"/>
      <c r="B179" s="467"/>
      <c r="C179" s="467"/>
      <c r="D179" s="467"/>
      <c r="E179" s="467"/>
      <c r="F179" s="467"/>
      <c r="G179" s="467"/>
      <c r="H179" s="467"/>
      <c r="I179" s="467"/>
      <c r="J179" s="467"/>
      <c r="K179" s="467"/>
      <c r="L179" s="467"/>
      <c r="M179" s="467"/>
      <c r="N179" s="467"/>
      <c r="O179" s="467"/>
      <c r="P179" s="467"/>
      <c r="Q179" s="237"/>
      <c r="R179" s="237"/>
      <c r="S179" s="254"/>
      <c r="T179" s="236"/>
      <c r="U179" s="236"/>
      <c r="V179" s="236"/>
      <c r="W179" s="236"/>
      <c r="X179" s="236"/>
      <c r="Y179" s="258"/>
      <c r="Z179" s="254"/>
      <c r="AA179" s="236"/>
      <c r="AB179" s="236"/>
      <c r="AC179" s="236"/>
      <c r="AD179" s="236"/>
      <c r="AE179" s="236"/>
      <c r="AF179" s="236"/>
      <c r="AG179" s="236"/>
      <c r="AH179" s="236"/>
      <c r="AI179" s="236"/>
      <c r="AJ179" s="236"/>
      <c r="AK179" s="236"/>
      <c r="AL179" s="236"/>
      <c r="AM179" s="236"/>
      <c r="AN179" s="236"/>
      <c r="AO179" s="236"/>
      <c r="AP179" s="236"/>
      <c r="AQ179" s="236"/>
    </row>
    <row r="180" spans="1:43" s="4" customFormat="1" ht="12" customHeight="1">
      <c r="A180" s="4" t="s">
        <v>155</v>
      </c>
      <c r="B180" s="4" t="s">
        <v>155</v>
      </c>
      <c r="M180" s="191"/>
      <c r="N180" s="191"/>
      <c r="O180" s="150"/>
      <c r="P180" s="341"/>
      <c r="Q180" s="315"/>
      <c r="R180" s="258"/>
      <c r="S180" s="254"/>
      <c r="T180" s="236"/>
      <c r="U180" s="315"/>
      <c r="V180" s="258"/>
      <c r="W180" s="236"/>
      <c r="X180" s="236"/>
      <c r="Y180" s="258"/>
      <c r="Z180" s="254"/>
      <c r="AA180" s="236"/>
      <c r="AB180" s="236"/>
      <c r="AC180" s="236"/>
      <c r="AD180" s="236"/>
      <c r="AE180" s="236"/>
      <c r="AF180" s="236"/>
      <c r="AG180" s="236"/>
      <c r="AH180" s="236"/>
      <c r="AI180" s="236"/>
      <c r="AJ180" s="236"/>
      <c r="AK180" s="236"/>
      <c r="AL180" s="236"/>
      <c r="AM180" s="236"/>
      <c r="AN180" s="236"/>
      <c r="AO180" s="236"/>
      <c r="AP180" s="236"/>
      <c r="AQ180" s="236"/>
    </row>
    <row r="181" spans="1:43" s="4" customFormat="1" ht="12" customHeight="1">
      <c r="A181" s="444" t="s">
        <v>225</v>
      </c>
      <c r="B181" s="429" t="s">
        <v>119</v>
      </c>
      <c r="C181" s="430"/>
      <c r="D181" s="444" t="s">
        <v>227</v>
      </c>
      <c r="E181" s="463" t="s">
        <v>156</v>
      </c>
      <c r="F181" s="464"/>
      <c r="G181" s="464"/>
      <c r="H181" s="465"/>
      <c r="I181" s="463" t="s">
        <v>120</v>
      </c>
      <c r="J181" s="464"/>
      <c r="K181" s="464"/>
      <c r="L181" s="465"/>
      <c r="M181" s="463" t="s">
        <v>157</v>
      </c>
      <c r="N181" s="464"/>
      <c r="O181" s="464"/>
      <c r="P181" s="465"/>
      <c r="Q181" s="494"/>
      <c r="R181" s="494"/>
      <c r="S181" s="494"/>
      <c r="T181" s="236"/>
      <c r="U181" s="494"/>
      <c r="V181" s="494"/>
      <c r="W181" s="494"/>
      <c r="X181" s="236"/>
      <c r="Y181" s="258"/>
      <c r="Z181" s="254"/>
      <c r="AA181" s="236"/>
      <c r="AB181" s="236"/>
      <c r="AC181" s="236"/>
      <c r="AD181" s="236"/>
      <c r="AE181" s="236"/>
      <c r="AF181" s="236"/>
      <c r="AG181" s="236"/>
      <c r="AH181" s="236"/>
      <c r="AI181" s="236"/>
      <c r="AJ181" s="236"/>
      <c r="AK181" s="236"/>
      <c r="AL181" s="236"/>
      <c r="AM181" s="236"/>
      <c r="AN181" s="236"/>
      <c r="AO181" s="236"/>
      <c r="AP181" s="236"/>
      <c r="AQ181" s="236"/>
    </row>
    <row r="182" spans="1:43" s="4" customFormat="1" ht="12" customHeight="1">
      <c r="A182" s="447"/>
      <c r="B182" s="431"/>
      <c r="C182" s="432"/>
      <c r="D182" s="447"/>
      <c r="E182" s="461" t="s">
        <v>121</v>
      </c>
      <c r="F182" s="463" t="s">
        <v>122</v>
      </c>
      <c r="G182" s="465"/>
      <c r="H182" s="461" t="s">
        <v>8</v>
      </c>
      <c r="I182" s="461" t="s">
        <v>121</v>
      </c>
      <c r="J182" s="463" t="s">
        <v>122</v>
      </c>
      <c r="K182" s="465"/>
      <c r="L182" s="461" t="s">
        <v>8</v>
      </c>
      <c r="M182" s="444" t="s">
        <v>226</v>
      </c>
      <c r="N182" s="439" t="s">
        <v>160</v>
      </c>
      <c r="O182" s="440"/>
      <c r="P182" s="441"/>
      <c r="Q182" s="493"/>
      <c r="R182" s="494"/>
      <c r="S182" s="494"/>
      <c r="T182" s="236"/>
      <c r="U182" s="493"/>
      <c r="V182" s="494"/>
      <c r="W182" s="494"/>
      <c r="X182" s="236"/>
      <c r="Y182" s="258"/>
      <c r="Z182" s="254"/>
      <c r="AA182" s="236"/>
      <c r="AB182" s="236"/>
      <c r="AC182" s="236"/>
      <c r="AD182" s="236"/>
      <c r="AE182" s="236"/>
      <c r="AF182" s="236"/>
      <c r="AG182" s="236"/>
      <c r="AH182" s="236"/>
      <c r="AI182" s="236"/>
      <c r="AJ182" s="236"/>
      <c r="AK182" s="236"/>
      <c r="AL182" s="236"/>
      <c r="AM182" s="236"/>
      <c r="AN182" s="236"/>
      <c r="AO182" s="236"/>
      <c r="AP182" s="236"/>
      <c r="AQ182" s="236"/>
    </row>
    <row r="183" spans="1:43" s="4" customFormat="1" ht="22.5">
      <c r="A183" s="445"/>
      <c r="B183" s="424" t="s">
        <v>208</v>
      </c>
      <c r="C183" s="425"/>
      <c r="D183" s="445"/>
      <c r="E183" s="462"/>
      <c r="F183" s="248" t="s">
        <v>162</v>
      </c>
      <c r="G183" s="247" t="s">
        <v>123</v>
      </c>
      <c r="H183" s="462"/>
      <c r="I183" s="462"/>
      <c r="J183" s="248" t="s">
        <v>162</v>
      </c>
      <c r="K183" s="247" t="s">
        <v>123</v>
      </c>
      <c r="L183" s="462"/>
      <c r="M183" s="445"/>
      <c r="N183" s="324" t="s">
        <v>236</v>
      </c>
      <c r="O183" s="324" t="s">
        <v>238</v>
      </c>
      <c r="P183" s="345" t="s">
        <v>123</v>
      </c>
      <c r="Q183" s="493"/>
      <c r="R183" s="264"/>
      <c r="S183" s="265"/>
      <c r="T183" s="236"/>
      <c r="U183" s="493"/>
      <c r="V183" s="264"/>
      <c r="W183" s="263"/>
      <c r="X183" s="236"/>
      <c r="Y183" s="258"/>
      <c r="Z183" s="254"/>
      <c r="AA183" s="236"/>
      <c r="AB183" s="236"/>
      <c r="AC183" s="236"/>
      <c r="AD183" s="236"/>
      <c r="AE183" s="236"/>
      <c r="AF183" s="236"/>
      <c r="AG183" s="236"/>
      <c r="AH183" s="236"/>
      <c r="AI183" s="236"/>
      <c r="AJ183" s="236"/>
      <c r="AK183" s="236"/>
      <c r="AL183" s="236"/>
      <c r="AM183" s="236"/>
      <c r="AN183" s="236"/>
      <c r="AO183" s="236"/>
      <c r="AP183" s="236"/>
      <c r="AQ183" s="236"/>
    </row>
    <row r="184" spans="1:43" s="4" customFormat="1" ht="12" customHeight="1">
      <c r="A184" s="211"/>
      <c r="B184" s="119" t="s">
        <v>142</v>
      </c>
      <c r="C184" s="120"/>
      <c r="D184" s="121"/>
      <c r="E184" s="121"/>
      <c r="F184" s="121"/>
      <c r="G184" s="121"/>
      <c r="H184" s="121"/>
      <c r="I184" s="121"/>
      <c r="J184" s="121"/>
      <c r="K184" s="121"/>
      <c r="L184" s="121"/>
      <c r="M184" s="192"/>
      <c r="N184" s="192"/>
      <c r="O184" s="102"/>
      <c r="P184" s="342"/>
      <c r="Q184" s="315"/>
      <c r="R184" s="258"/>
      <c r="S184" s="254"/>
      <c r="T184" s="236"/>
      <c r="U184" s="315"/>
      <c r="V184" s="258"/>
      <c r="W184" s="236"/>
      <c r="X184" s="236"/>
      <c r="Y184" s="258"/>
      <c r="Z184" s="254"/>
      <c r="AA184" s="236"/>
      <c r="AB184" s="236"/>
      <c r="AC184" s="236"/>
      <c r="AD184" s="236"/>
      <c r="AE184" s="236"/>
      <c r="AF184" s="236"/>
      <c r="AG184" s="236"/>
      <c r="AH184" s="236"/>
      <c r="AI184" s="236"/>
      <c r="AJ184" s="236"/>
      <c r="AK184" s="236"/>
      <c r="AL184" s="236"/>
      <c r="AM184" s="236"/>
      <c r="AN184" s="236"/>
      <c r="AO184" s="236"/>
      <c r="AP184" s="236"/>
      <c r="AQ184" s="236"/>
    </row>
    <row r="185" spans="1:206" s="4" customFormat="1" ht="12" customHeight="1">
      <c r="A185" s="201">
        <v>101040304000000</v>
      </c>
      <c r="B185" s="122">
        <v>1</v>
      </c>
      <c r="C185" s="123" t="s">
        <v>92</v>
      </c>
      <c r="D185" s="124"/>
      <c r="E185" s="125">
        <v>15</v>
      </c>
      <c r="F185" s="125">
        <v>15</v>
      </c>
      <c r="G185" s="17">
        <v>100</v>
      </c>
      <c r="H185" s="126">
        <v>0</v>
      </c>
      <c r="I185" s="126">
        <v>107</v>
      </c>
      <c r="J185" s="126">
        <v>107</v>
      </c>
      <c r="K185" s="17">
        <v>100</v>
      </c>
      <c r="L185" s="126">
        <v>0</v>
      </c>
      <c r="M185" s="242">
        <v>8667</v>
      </c>
      <c r="N185" s="242">
        <v>7246</v>
      </c>
      <c r="O185" s="165">
        <v>7411</v>
      </c>
      <c r="P185" s="327">
        <v>85.5082496827045</v>
      </c>
      <c r="Q185" s="293"/>
      <c r="R185" s="316"/>
      <c r="S185" s="254"/>
      <c r="T185" s="236"/>
      <c r="U185" s="293"/>
      <c r="V185" s="316"/>
      <c r="W185" s="269"/>
      <c r="X185" s="236"/>
      <c r="Y185" s="258"/>
      <c r="Z185" s="254"/>
      <c r="AA185" s="236"/>
      <c r="AB185" s="236"/>
      <c r="AC185" s="236"/>
      <c r="AD185" s="236"/>
      <c r="AE185" s="236"/>
      <c r="AF185" s="236"/>
      <c r="AG185" s="236"/>
      <c r="AH185" s="236"/>
      <c r="AI185" s="236"/>
      <c r="AJ185" s="236"/>
      <c r="AK185" s="236"/>
      <c r="AL185" s="236"/>
      <c r="AM185" s="236"/>
      <c r="AN185" s="236"/>
      <c r="AO185" s="236"/>
      <c r="AP185" s="236"/>
      <c r="AQ185" s="236"/>
      <c r="GT185" s="165">
        <v>15</v>
      </c>
      <c r="GU185" s="165">
        <v>15</v>
      </c>
      <c r="GV185" s="165">
        <v>107</v>
      </c>
      <c r="GW185" s="165">
        <v>107</v>
      </c>
      <c r="GX185" s="165">
        <v>7500</v>
      </c>
    </row>
    <row r="186" spans="1:206" s="4" customFormat="1" ht="12" customHeight="1">
      <c r="A186" s="212"/>
      <c r="B186" s="127" t="s">
        <v>145</v>
      </c>
      <c r="C186" s="128"/>
      <c r="D186" s="125"/>
      <c r="E186" s="125"/>
      <c r="F186" s="125"/>
      <c r="G186" s="17"/>
      <c r="H186" s="126"/>
      <c r="I186" s="126"/>
      <c r="J186" s="126"/>
      <c r="K186" s="17"/>
      <c r="L186" s="126"/>
      <c r="M186" s="242"/>
      <c r="N186" s="242" t="s">
        <v>155</v>
      </c>
      <c r="O186" s="165"/>
      <c r="P186" s="327"/>
      <c r="Q186" s="317"/>
      <c r="R186" s="316"/>
      <c r="S186" s="254"/>
      <c r="T186" s="236"/>
      <c r="U186" s="317"/>
      <c r="V186" s="316"/>
      <c r="W186" s="269"/>
      <c r="X186" s="236"/>
      <c r="Y186" s="258"/>
      <c r="Z186" s="254"/>
      <c r="AA186" s="236"/>
      <c r="AB186" s="236"/>
      <c r="AC186" s="236"/>
      <c r="AD186" s="236"/>
      <c r="AE186" s="236"/>
      <c r="AF186" s="236"/>
      <c r="AG186" s="236"/>
      <c r="AH186" s="236"/>
      <c r="AI186" s="236"/>
      <c r="AJ186" s="236"/>
      <c r="AK186" s="236"/>
      <c r="AL186" s="236"/>
      <c r="AM186" s="236"/>
      <c r="AN186" s="236"/>
      <c r="AO186" s="236"/>
      <c r="AP186" s="236"/>
      <c r="AQ186" s="236"/>
      <c r="GT186" s="165"/>
      <c r="GU186" s="165"/>
      <c r="GV186" s="165"/>
      <c r="GW186" s="165"/>
      <c r="GX186" s="165"/>
    </row>
    <row r="187" spans="1:206" s="4" customFormat="1" ht="12" customHeight="1">
      <c r="A187" s="201">
        <v>101040504000000</v>
      </c>
      <c r="B187" s="122">
        <v>2</v>
      </c>
      <c r="C187" s="123" t="s">
        <v>91</v>
      </c>
      <c r="D187" s="124"/>
      <c r="E187" s="125">
        <v>24</v>
      </c>
      <c r="F187" s="125">
        <v>24</v>
      </c>
      <c r="G187" s="17">
        <v>100</v>
      </c>
      <c r="H187" s="126">
        <v>0</v>
      </c>
      <c r="I187" s="126">
        <v>84</v>
      </c>
      <c r="J187" s="126">
        <v>83</v>
      </c>
      <c r="K187" s="17">
        <v>98.80952380952381</v>
      </c>
      <c r="L187" s="126">
        <v>1</v>
      </c>
      <c r="M187" s="242">
        <v>12849</v>
      </c>
      <c r="N187" s="242">
        <v>14479</v>
      </c>
      <c r="O187" s="165">
        <v>14767</v>
      </c>
      <c r="P187" s="327">
        <v>114.9272316911822</v>
      </c>
      <c r="Q187" s="317"/>
      <c r="R187" s="316"/>
      <c r="S187" s="254"/>
      <c r="T187" s="236"/>
      <c r="U187" s="317"/>
      <c r="V187" s="316"/>
      <c r="W187" s="269"/>
      <c r="X187" s="236"/>
      <c r="Y187" s="258"/>
      <c r="Z187" s="254"/>
      <c r="AA187" s="236"/>
      <c r="AB187" s="236"/>
      <c r="AC187" s="236"/>
      <c r="AD187" s="236"/>
      <c r="AE187" s="236"/>
      <c r="AF187" s="236"/>
      <c r="AG187" s="236"/>
      <c r="AH187" s="236"/>
      <c r="AI187" s="236"/>
      <c r="AJ187" s="236"/>
      <c r="AK187" s="236"/>
      <c r="AL187" s="236"/>
      <c r="AM187" s="236"/>
      <c r="AN187" s="236"/>
      <c r="AO187" s="236"/>
      <c r="AP187" s="236"/>
      <c r="AQ187" s="236"/>
      <c r="GT187" s="165">
        <v>24</v>
      </c>
      <c r="GU187" s="165">
        <v>24</v>
      </c>
      <c r="GV187" s="165">
        <v>83</v>
      </c>
      <c r="GW187" s="165">
        <v>83</v>
      </c>
      <c r="GX187" s="165">
        <v>14500</v>
      </c>
    </row>
    <row r="188" spans="1:206" s="4" customFormat="1" ht="12" customHeight="1">
      <c r="A188" s="201">
        <v>101040505000000</v>
      </c>
      <c r="B188" s="122">
        <v>3</v>
      </c>
      <c r="C188" s="123" t="s">
        <v>149</v>
      </c>
      <c r="D188" s="124"/>
      <c r="E188" s="125">
        <v>22</v>
      </c>
      <c r="F188" s="125">
        <v>22</v>
      </c>
      <c r="G188" s="17">
        <v>100</v>
      </c>
      <c r="H188" s="126">
        <v>0</v>
      </c>
      <c r="I188" s="126">
        <v>79</v>
      </c>
      <c r="J188" s="126">
        <v>78</v>
      </c>
      <c r="K188" s="17">
        <v>98.73417721518987</v>
      </c>
      <c r="L188" s="126">
        <v>1</v>
      </c>
      <c r="M188" s="242">
        <v>7429</v>
      </c>
      <c r="N188" s="242">
        <v>6749</v>
      </c>
      <c r="O188" s="165">
        <v>7066</v>
      </c>
      <c r="P188" s="327">
        <v>95.11374343787858</v>
      </c>
      <c r="Q188" s="293"/>
      <c r="R188" s="316"/>
      <c r="S188" s="254"/>
      <c r="T188" s="236"/>
      <c r="U188" s="293"/>
      <c r="V188" s="316"/>
      <c r="W188" s="269"/>
      <c r="X188" s="236"/>
      <c r="Y188" s="258"/>
      <c r="Z188" s="254"/>
      <c r="AA188" s="236"/>
      <c r="AB188" s="236"/>
      <c r="AC188" s="236"/>
      <c r="AD188" s="236"/>
      <c r="AE188" s="236"/>
      <c r="AF188" s="236"/>
      <c r="AG188" s="236"/>
      <c r="AH188" s="236"/>
      <c r="AI188" s="236"/>
      <c r="AJ188" s="236"/>
      <c r="AK188" s="236"/>
      <c r="AL188" s="236"/>
      <c r="AM188" s="236"/>
      <c r="AN188" s="236"/>
      <c r="AO188" s="236"/>
      <c r="AP188" s="236"/>
      <c r="AQ188" s="236"/>
      <c r="GT188" s="165">
        <v>22</v>
      </c>
      <c r="GU188" s="165">
        <v>22</v>
      </c>
      <c r="GV188" s="165">
        <v>79</v>
      </c>
      <c r="GW188" s="165">
        <v>79</v>
      </c>
      <c r="GX188" s="165">
        <v>7000</v>
      </c>
    </row>
    <row r="189" spans="1:206" s="4" customFormat="1" ht="12" customHeight="1">
      <c r="A189" s="201">
        <v>101040506000000</v>
      </c>
      <c r="B189" s="122">
        <v>4</v>
      </c>
      <c r="C189" s="123" t="s">
        <v>152</v>
      </c>
      <c r="D189" s="124"/>
      <c r="E189" s="125">
        <v>34</v>
      </c>
      <c r="F189" s="125">
        <v>34</v>
      </c>
      <c r="G189" s="17">
        <v>100</v>
      </c>
      <c r="H189" s="126">
        <v>0</v>
      </c>
      <c r="I189" s="126">
        <v>135</v>
      </c>
      <c r="J189" s="126">
        <v>133</v>
      </c>
      <c r="K189" s="17">
        <v>98.51851851851852</v>
      </c>
      <c r="L189" s="126">
        <v>2</v>
      </c>
      <c r="M189" s="242">
        <v>16856</v>
      </c>
      <c r="N189" s="242">
        <v>14755</v>
      </c>
      <c r="O189" s="165">
        <v>16696</v>
      </c>
      <c r="P189" s="327">
        <v>99.05078310393925</v>
      </c>
      <c r="Q189" s="268"/>
      <c r="R189" s="316"/>
      <c r="S189" s="254"/>
      <c r="T189" s="236"/>
      <c r="U189" s="293"/>
      <c r="V189" s="316"/>
      <c r="W189" s="269"/>
      <c r="X189" s="236"/>
      <c r="Y189" s="258"/>
      <c r="Z189" s="254"/>
      <c r="AA189" s="236"/>
      <c r="AB189" s="236"/>
      <c r="AC189" s="236"/>
      <c r="AD189" s="236"/>
      <c r="AE189" s="236"/>
      <c r="AF189" s="236"/>
      <c r="AG189" s="236"/>
      <c r="AH189" s="236"/>
      <c r="AI189" s="236"/>
      <c r="AJ189" s="236"/>
      <c r="AK189" s="236"/>
      <c r="AL189" s="236"/>
      <c r="AM189" s="236"/>
      <c r="AN189" s="236"/>
      <c r="AO189" s="236"/>
      <c r="AP189" s="236"/>
      <c r="AQ189" s="236"/>
      <c r="GT189" s="165">
        <v>34</v>
      </c>
      <c r="GU189" s="165">
        <v>34</v>
      </c>
      <c r="GV189" s="165">
        <v>134</v>
      </c>
      <c r="GW189" s="165">
        <v>134</v>
      </c>
      <c r="GX189" s="165">
        <v>14800</v>
      </c>
    </row>
    <row r="190" spans="1:206" s="4" customFormat="1" ht="12" customHeight="1">
      <c r="A190" s="201">
        <v>101040507000000</v>
      </c>
      <c r="B190" s="122">
        <v>5</v>
      </c>
      <c r="C190" s="123" t="s">
        <v>35</v>
      </c>
      <c r="D190" s="124"/>
      <c r="E190" s="125">
        <v>10</v>
      </c>
      <c r="F190" s="125">
        <v>10</v>
      </c>
      <c r="G190" s="17">
        <v>100</v>
      </c>
      <c r="H190" s="126">
        <v>0</v>
      </c>
      <c r="I190" s="126">
        <v>37</v>
      </c>
      <c r="J190" s="126">
        <v>37</v>
      </c>
      <c r="K190" s="17">
        <v>100</v>
      </c>
      <c r="L190" s="126">
        <v>0</v>
      </c>
      <c r="M190" s="242">
        <v>3374</v>
      </c>
      <c r="N190" s="242">
        <v>3034</v>
      </c>
      <c r="O190" s="165">
        <v>3112</v>
      </c>
      <c r="P190" s="327">
        <v>92.2347362181387</v>
      </c>
      <c r="Q190" s="293"/>
      <c r="R190" s="316"/>
      <c r="S190" s="254"/>
      <c r="T190" s="236"/>
      <c r="U190" s="293"/>
      <c r="V190" s="316"/>
      <c r="W190" s="269"/>
      <c r="X190" s="236"/>
      <c r="Y190" s="258"/>
      <c r="Z190" s="254"/>
      <c r="AA190" s="236"/>
      <c r="AB190" s="236"/>
      <c r="AC190" s="236"/>
      <c r="AD190" s="236"/>
      <c r="AE190" s="236"/>
      <c r="AF190" s="236"/>
      <c r="AG190" s="236"/>
      <c r="AH190" s="236"/>
      <c r="AI190" s="236"/>
      <c r="AJ190" s="236"/>
      <c r="AK190" s="236"/>
      <c r="AL190" s="236"/>
      <c r="AM190" s="236"/>
      <c r="AN190" s="236"/>
      <c r="AO190" s="236"/>
      <c r="AP190" s="236"/>
      <c r="AQ190" s="236"/>
      <c r="GT190" s="165">
        <v>10</v>
      </c>
      <c r="GU190" s="165">
        <v>10</v>
      </c>
      <c r="GV190" s="165">
        <v>37</v>
      </c>
      <c r="GW190" s="165">
        <v>37</v>
      </c>
      <c r="GX190" s="165">
        <v>3000</v>
      </c>
    </row>
    <row r="191" spans="1:206" s="4" customFormat="1" ht="12" customHeight="1">
      <c r="A191" s="201">
        <v>101040509000000</v>
      </c>
      <c r="B191" s="122">
        <v>6</v>
      </c>
      <c r="C191" s="123" t="s">
        <v>150</v>
      </c>
      <c r="D191" s="124"/>
      <c r="E191" s="125">
        <v>34</v>
      </c>
      <c r="F191" s="125">
        <v>34</v>
      </c>
      <c r="G191" s="17">
        <v>100</v>
      </c>
      <c r="H191" s="126">
        <v>0</v>
      </c>
      <c r="I191" s="160">
        <v>163</v>
      </c>
      <c r="J191" s="126">
        <v>161</v>
      </c>
      <c r="K191" s="17">
        <v>98.77300613496932</v>
      </c>
      <c r="L191" s="126">
        <v>2</v>
      </c>
      <c r="M191" s="242">
        <v>30294</v>
      </c>
      <c r="N191" s="242">
        <v>33081</v>
      </c>
      <c r="O191" s="165">
        <v>34087</v>
      </c>
      <c r="P191" s="327">
        <v>112.52063114808213</v>
      </c>
      <c r="Q191" s="316"/>
      <c r="R191" s="316"/>
      <c r="S191" s="254"/>
      <c r="T191" s="236"/>
      <c r="U191" s="317"/>
      <c r="V191" s="316"/>
      <c r="W191" s="269"/>
      <c r="X191" s="236"/>
      <c r="Y191" s="258"/>
      <c r="Z191" s="254"/>
      <c r="AA191" s="236"/>
      <c r="AB191" s="236"/>
      <c r="AC191" s="236"/>
      <c r="AD191" s="236"/>
      <c r="AE191" s="236"/>
      <c r="AF191" s="236"/>
      <c r="AG191" s="236"/>
      <c r="AH191" s="236"/>
      <c r="AI191" s="236"/>
      <c r="AJ191" s="236"/>
      <c r="AK191" s="236"/>
      <c r="AL191" s="236"/>
      <c r="AM191" s="236"/>
      <c r="AN191" s="236"/>
      <c r="AO191" s="236"/>
      <c r="AP191" s="236"/>
      <c r="AQ191" s="236"/>
      <c r="GT191" s="165">
        <v>34</v>
      </c>
      <c r="GU191" s="165">
        <v>34</v>
      </c>
      <c r="GV191" s="165">
        <v>163</v>
      </c>
      <c r="GW191" s="165">
        <v>163</v>
      </c>
      <c r="GX191" s="165">
        <v>33000</v>
      </c>
    </row>
    <row r="192" spans="1:206" s="4" customFormat="1" ht="12" customHeight="1">
      <c r="A192" s="201">
        <v>101040510000000</v>
      </c>
      <c r="B192" s="122">
        <v>7</v>
      </c>
      <c r="C192" s="123" t="s">
        <v>98</v>
      </c>
      <c r="D192" s="124"/>
      <c r="E192" s="125">
        <v>21</v>
      </c>
      <c r="F192" s="125">
        <v>21</v>
      </c>
      <c r="G192" s="17">
        <v>100</v>
      </c>
      <c r="H192" s="126">
        <v>0</v>
      </c>
      <c r="I192" s="126">
        <v>85</v>
      </c>
      <c r="J192" s="126">
        <v>85</v>
      </c>
      <c r="K192" s="17">
        <v>100</v>
      </c>
      <c r="L192" s="126">
        <v>0</v>
      </c>
      <c r="M192" s="242">
        <v>14631</v>
      </c>
      <c r="N192" s="242">
        <v>14612</v>
      </c>
      <c r="O192" s="165">
        <v>15005</v>
      </c>
      <c r="P192" s="327">
        <v>102.5562162531611</v>
      </c>
      <c r="Q192" s="316"/>
      <c r="R192" s="316"/>
      <c r="S192" s="254"/>
      <c r="T192" s="236"/>
      <c r="U192" s="317"/>
      <c r="V192" s="316"/>
      <c r="W192" s="269"/>
      <c r="X192" s="236"/>
      <c r="Y192" s="258"/>
      <c r="Z192" s="254"/>
      <c r="AA192" s="236"/>
      <c r="AB192" s="236"/>
      <c r="AC192" s="236"/>
      <c r="AD192" s="236"/>
      <c r="AE192" s="236"/>
      <c r="AF192" s="236"/>
      <c r="AG192" s="236"/>
      <c r="AH192" s="236"/>
      <c r="AI192" s="236"/>
      <c r="AJ192" s="236"/>
      <c r="AK192" s="236"/>
      <c r="AL192" s="236"/>
      <c r="AM192" s="236"/>
      <c r="AN192" s="236"/>
      <c r="AO192" s="236"/>
      <c r="AP192" s="236"/>
      <c r="AQ192" s="236"/>
      <c r="GT192" s="165">
        <v>21</v>
      </c>
      <c r="GU192" s="165">
        <v>21</v>
      </c>
      <c r="GV192" s="165">
        <v>85</v>
      </c>
      <c r="GW192" s="165">
        <v>85</v>
      </c>
      <c r="GX192" s="165">
        <v>14500</v>
      </c>
    </row>
    <row r="193" spans="1:206" s="4" customFormat="1" ht="12" customHeight="1">
      <c r="A193" s="212"/>
      <c r="B193" s="129" t="s">
        <v>151</v>
      </c>
      <c r="C193" s="123"/>
      <c r="D193" s="124"/>
      <c r="E193" s="125"/>
      <c r="F193" s="125"/>
      <c r="G193" s="17"/>
      <c r="H193" s="126"/>
      <c r="I193" s="126"/>
      <c r="J193" s="126"/>
      <c r="K193" s="17"/>
      <c r="L193" s="126"/>
      <c r="M193" s="242"/>
      <c r="N193" s="242" t="s">
        <v>155</v>
      </c>
      <c r="O193" s="165"/>
      <c r="P193" s="327"/>
      <c r="Q193" s="317"/>
      <c r="R193" s="316"/>
      <c r="S193" s="254"/>
      <c r="T193" s="236"/>
      <c r="U193" s="317"/>
      <c r="V193" s="316"/>
      <c r="W193" s="269"/>
      <c r="X193" s="236"/>
      <c r="Y193" s="258"/>
      <c r="Z193" s="254"/>
      <c r="AA193" s="236"/>
      <c r="AB193" s="236"/>
      <c r="AC193" s="236"/>
      <c r="AD193" s="236"/>
      <c r="AE193" s="236"/>
      <c r="AF193" s="236"/>
      <c r="AG193" s="236"/>
      <c r="AH193" s="236"/>
      <c r="AI193" s="236"/>
      <c r="AJ193" s="236"/>
      <c r="AK193" s="236"/>
      <c r="AL193" s="236"/>
      <c r="AM193" s="236"/>
      <c r="AN193" s="236"/>
      <c r="AO193" s="236"/>
      <c r="AP193" s="236"/>
      <c r="AQ193" s="236"/>
      <c r="GT193" s="165"/>
      <c r="GU193" s="165"/>
      <c r="GV193" s="165"/>
      <c r="GW193" s="165"/>
      <c r="GX193" s="165"/>
    </row>
    <row r="194" spans="1:206" s="4" customFormat="1" ht="12" customHeight="1">
      <c r="A194" s="201">
        <v>101040601000000</v>
      </c>
      <c r="B194" s="122">
        <v>8</v>
      </c>
      <c r="C194" s="123" t="s">
        <v>89</v>
      </c>
      <c r="D194" s="124"/>
      <c r="E194" s="125">
        <v>21</v>
      </c>
      <c r="F194" s="125">
        <v>21</v>
      </c>
      <c r="G194" s="17">
        <v>100</v>
      </c>
      <c r="H194" s="126">
        <v>0</v>
      </c>
      <c r="I194" s="126">
        <v>112</v>
      </c>
      <c r="J194" s="126">
        <v>111</v>
      </c>
      <c r="K194" s="17">
        <v>99.10714285714286</v>
      </c>
      <c r="L194" s="126">
        <v>1</v>
      </c>
      <c r="M194" s="242">
        <v>13623</v>
      </c>
      <c r="N194" s="242">
        <v>12914</v>
      </c>
      <c r="O194" s="165">
        <v>13281</v>
      </c>
      <c r="P194" s="327">
        <v>97.48953974895397</v>
      </c>
      <c r="Q194" s="293"/>
      <c r="R194" s="316"/>
      <c r="S194" s="254"/>
      <c r="T194" s="236"/>
      <c r="U194" s="293"/>
      <c r="V194" s="316"/>
      <c r="W194" s="269"/>
      <c r="X194" s="236"/>
      <c r="Y194" s="258"/>
      <c r="Z194" s="254"/>
      <c r="AA194" s="236"/>
      <c r="AB194" s="236"/>
      <c r="AC194" s="236"/>
      <c r="AD194" s="236"/>
      <c r="AE194" s="236"/>
      <c r="AF194" s="236"/>
      <c r="AG194" s="236"/>
      <c r="AH194" s="236"/>
      <c r="AI194" s="236"/>
      <c r="AJ194" s="236"/>
      <c r="AK194" s="236"/>
      <c r="AL194" s="236"/>
      <c r="AM194" s="236"/>
      <c r="AN194" s="236"/>
      <c r="AO194" s="236"/>
      <c r="AP194" s="236"/>
      <c r="AQ194" s="236"/>
      <c r="GT194" s="165">
        <v>21</v>
      </c>
      <c r="GU194" s="165">
        <v>21</v>
      </c>
      <c r="GV194" s="165">
        <v>112</v>
      </c>
      <c r="GW194" s="165">
        <v>112</v>
      </c>
      <c r="GX194" s="165">
        <v>13500</v>
      </c>
    </row>
    <row r="195" spans="1:206" s="4" customFormat="1" ht="12" customHeight="1">
      <c r="A195" s="201">
        <v>101040602000000</v>
      </c>
      <c r="B195" s="122">
        <v>9</v>
      </c>
      <c r="C195" s="123" t="s">
        <v>90</v>
      </c>
      <c r="D195" s="124"/>
      <c r="E195" s="125">
        <v>20</v>
      </c>
      <c r="F195" s="125">
        <v>20</v>
      </c>
      <c r="G195" s="17">
        <v>100</v>
      </c>
      <c r="H195" s="126">
        <v>0</v>
      </c>
      <c r="I195" s="126">
        <v>75</v>
      </c>
      <c r="J195" s="126">
        <v>75</v>
      </c>
      <c r="K195" s="17">
        <v>100</v>
      </c>
      <c r="L195" s="126">
        <v>0</v>
      </c>
      <c r="M195" s="242">
        <v>7606</v>
      </c>
      <c r="N195" s="242">
        <v>5784</v>
      </c>
      <c r="O195" s="165">
        <v>6407</v>
      </c>
      <c r="P195" s="327">
        <v>84.23612937154877</v>
      </c>
      <c r="Q195" s="293"/>
      <c r="R195" s="316"/>
      <c r="S195" s="254"/>
      <c r="T195" s="236"/>
      <c r="U195" s="293"/>
      <c r="V195" s="316"/>
      <c r="W195" s="269"/>
      <c r="X195" s="236"/>
      <c r="Y195" s="258"/>
      <c r="Z195" s="254"/>
      <c r="AA195" s="236"/>
      <c r="AB195" s="236"/>
      <c r="AC195" s="236"/>
      <c r="AD195" s="236"/>
      <c r="AE195" s="236"/>
      <c r="AF195" s="236"/>
      <c r="AG195" s="236"/>
      <c r="AH195" s="236"/>
      <c r="AI195" s="236"/>
      <c r="AJ195" s="236"/>
      <c r="AK195" s="236"/>
      <c r="AL195" s="236"/>
      <c r="AM195" s="236"/>
      <c r="AN195" s="236"/>
      <c r="AO195" s="236"/>
      <c r="AP195" s="236"/>
      <c r="AQ195" s="236"/>
      <c r="GT195" s="165">
        <v>20</v>
      </c>
      <c r="GU195" s="165">
        <v>20</v>
      </c>
      <c r="GV195" s="165">
        <v>75</v>
      </c>
      <c r="GW195" s="165">
        <v>75</v>
      </c>
      <c r="GX195" s="165">
        <v>7000</v>
      </c>
    </row>
    <row r="196" spans="1:206" s="4" customFormat="1" ht="12" customHeight="1">
      <c r="A196" s="201">
        <v>101040603000000</v>
      </c>
      <c r="B196" s="122">
        <v>10</v>
      </c>
      <c r="C196" s="123" t="s">
        <v>93</v>
      </c>
      <c r="D196" s="124"/>
      <c r="E196" s="125">
        <v>18</v>
      </c>
      <c r="F196" s="125">
        <v>18</v>
      </c>
      <c r="G196" s="17">
        <v>100</v>
      </c>
      <c r="H196" s="126">
        <v>0</v>
      </c>
      <c r="I196" s="126">
        <v>66</v>
      </c>
      <c r="J196" s="126">
        <v>65</v>
      </c>
      <c r="K196" s="17">
        <v>98.48484848484848</v>
      </c>
      <c r="L196" s="126">
        <v>1</v>
      </c>
      <c r="M196" s="242">
        <v>5794</v>
      </c>
      <c r="N196" s="242">
        <v>5155</v>
      </c>
      <c r="O196" s="165">
        <v>5737</v>
      </c>
      <c r="P196" s="327">
        <v>99.01622367966863</v>
      </c>
      <c r="Q196" s="268"/>
      <c r="R196" s="316"/>
      <c r="S196" s="254"/>
      <c r="T196" s="236"/>
      <c r="U196" s="293"/>
      <c r="V196" s="316"/>
      <c r="W196" s="269"/>
      <c r="X196" s="236"/>
      <c r="Y196" s="258"/>
      <c r="Z196" s="254"/>
      <c r="AA196" s="236"/>
      <c r="AB196" s="236"/>
      <c r="AC196" s="236"/>
      <c r="AD196" s="236"/>
      <c r="AE196" s="236"/>
      <c r="AF196" s="236"/>
      <c r="AG196" s="236"/>
      <c r="AH196" s="236"/>
      <c r="AI196" s="236"/>
      <c r="AJ196" s="236"/>
      <c r="AK196" s="236"/>
      <c r="AL196" s="236"/>
      <c r="AM196" s="236"/>
      <c r="AN196" s="236"/>
      <c r="AO196" s="236"/>
      <c r="AP196" s="236"/>
      <c r="AQ196" s="236"/>
      <c r="GT196" s="165">
        <v>18</v>
      </c>
      <c r="GU196" s="165">
        <v>18</v>
      </c>
      <c r="GV196" s="165">
        <v>66</v>
      </c>
      <c r="GW196" s="165">
        <v>66</v>
      </c>
      <c r="GX196" s="165">
        <v>5500</v>
      </c>
    </row>
    <row r="197" spans="1:206" s="4" customFormat="1" ht="12" customHeight="1">
      <c r="A197" s="201">
        <v>101040604000000</v>
      </c>
      <c r="B197" s="122">
        <v>11</v>
      </c>
      <c r="C197" s="123" t="s">
        <v>94</v>
      </c>
      <c r="D197" s="124"/>
      <c r="E197" s="125">
        <v>37</v>
      </c>
      <c r="F197" s="125">
        <v>37</v>
      </c>
      <c r="G197" s="17">
        <v>100</v>
      </c>
      <c r="H197" s="126">
        <v>0</v>
      </c>
      <c r="I197" s="126">
        <v>143</v>
      </c>
      <c r="J197" s="126">
        <v>143</v>
      </c>
      <c r="K197" s="17">
        <v>100</v>
      </c>
      <c r="L197" s="126">
        <v>0</v>
      </c>
      <c r="M197" s="242">
        <v>14576</v>
      </c>
      <c r="N197" s="242">
        <v>14730</v>
      </c>
      <c r="O197" s="165">
        <v>15203</v>
      </c>
      <c r="P197" s="327">
        <v>104.3015916575192</v>
      </c>
      <c r="Q197" s="316"/>
      <c r="R197" s="316"/>
      <c r="S197" s="254"/>
      <c r="T197" s="236"/>
      <c r="U197" s="317"/>
      <c r="V197" s="316"/>
      <c r="W197" s="269"/>
      <c r="X197" s="236"/>
      <c r="Y197" s="258"/>
      <c r="Z197" s="254"/>
      <c r="AA197" s="236"/>
      <c r="AB197" s="236"/>
      <c r="AC197" s="236"/>
      <c r="AD197" s="236"/>
      <c r="AE197" s="236"/>
      <c r="AF197" s="236"/>
      <c r="AG197" s="236"/>
      <c r="AH197" s="236"/>
      <c r="AI197" s="236"/>
      <c r="AJ197" s="236"/>
      <c r="AK197" s="236"/>
      <c r="AL197" s="236"/>
      <c r="AM197" s="236"/>
      <c r="AN197" s="236"/>
      <c r="AO197" s="236"/>
      <c r="AP197" s="236"/>
      <c r="AQ197" s="236"/>
      <c r="GT197" s="165">
        <v>37</v>
      </c>
      <c r="GU197" s="165">
        <v>37</v>
      </c>
      <c r="GV197" s="165">
        <v>144</v>
      </c>
      <c r="GW197" s="165">
        <v>144</v>
      </c>
      <c r="GX197" s="165">
        <v>15000</v>
      </c>
    </row>
    <row r="198" spans="1:206" s="4" customFormat="1" ht="12" customHeight="1">
      <c r="A198" s="201">
        <v>101040605000000</v>
      </c>
      <c r="B198" s="122">
        <v>12</v>
      </c>
      <c r="C198" s="123" t="s">
        <v>36</v>
      </c>
      <c r="D198" s="124"/>
      <c r="E198" s="125">
        <v>14</v>
      </c>
      <c r="F198" s="125">
        <v>14</v>
      </c>
      <c r="G198" s="17">
        <v>100</v>
      </c>
      <c r="H198" s="126">
        <v>0</v>
      </c>
      <c r="I198" s="126">
        <v>80</v>
      </c>
      <c r="J198" s="126">
        <v>79</v>
      </c>
      <c r="K198" s="17">
        <v>98.75</v>
      </c>
      <c r="L198" s="126">
        <v>1</v>
      </c>
      <c r="M198" s="242">
        <v>12552</v>
      </c>
      <c r="N198" s="242">
        <v>9055</v>
      </c>
      <c r="O198" s="165">
        <v>9527</v>
      </c>
      <c r="P198" s="327">
        <v>75.90025493945188</v>
      </c>
      <c r="Q198" s="293"/>
      <c r="R198" s="316"/>
      <c r="S198" s="254"/>
      <c r="T198" s="236"/>
      <c r="U198" s="293"/>
      <c r="V198" s="316"/>
      <c r="W198" s="269"/>
      <c r="X198" s="236"/>
      <c r="Y198" s="258"/>
      <c r="Z198" s="254"/>
      <c r="AA198" s="236"/>
      <c r="AB198" s="236"/>
      <c r="AC198" s="236"/>
      <c r="AD198" s="236"/>
      <c r="AE198" s="236"/>
      <c r="AF198" s="236"/>
      <c r="AG198" s="236"/>
      <c r="AH198" s="236"/>
      <c r="AI198" s="236"/>
      <c r="AJ198" s="236"/>
      <c r="AK198" s="236"/>
      <c r="AL198" s="236"/>
      <c r="AM198" s="236"/>
      <c r="AN198" s="236"/>
      <c r="AO198" s="236"/>
      <c r="AP198" s="236"/>
      <c r="AQ198" s="236"/>
      <c r="GT198" s="165">
        <v>14</v>
      </c>
      <c r="GU198" s="165">
        <v>14</v>
      </c>
      <c r="GV198" s="165">
        <v>80</v>
      </c>
      <c r="GW198" s="165">
        <v>80</v>
      </c>
      <c r="GX198" s="165">
        <v>12000</v>
      </c>
    </row>
    <row r="199" spans="1:206" s="4" customFormat="1" ht="12" customHeight="1">
      <c r="A199" s="201">
        <v>101040606000000</v>
      </c>
      <c r="B199" s="122">
        <v>13</v>
      </c>
      <c r="C199" s="123" t="s">
        <v>100</v>
      </c>
      <c r="D199" s="124"/>
      <c r="E199" s="125">
        <v>33</v>
      </c>
      <c r="F199" s="125">
        <v>33</v>
      </c>
      <c r="G199" s="17">
        <v>100</v>
      </c>
      <c r="H199" s="126">
        <v>0</v>
      </c>
      <c r="I199" s="126">
        <v>156</v>
      </c>
      <c r="J199" s="126">
        <v>155</v>
      </c>
      <c r="K199" s="17">
        <v>99.35897435897436</v>
      </c>
      <c r="L199" s="126">
        <v>1</v>
      </c>
      <c r="M199" s="242">
        <v>8277</v>
      </c>
      <c r="N199" s="242">
        <v>6109</v>
      </c>
      <c r="O199" s="165">
        <v>7606</v>
      </c>
      <c r="P199" s="327">
        <v>91.89319801860577</v>
      </c>
      <c r="Q199" s="293"/>
      <c r="R199" s="316"/>
      <c r="S199" s="254"/>
      <c r="T199" s="236"/>
      <c r="U199" s="293"/>
      <c r="V199" s="316"/>
      <c r="W199" s="269"/>
      <c r="X199" s="236"/>
      <c r="Y199" s="258"/>
      <c r="Z199" s="254"/>
      <c r="AA199" s="236"/>
      <c r="AB199" s="236"/>
      <c r="AC199" s="236"/>
      <c r="AD199" s="236"/>
      <c r="AE199" s="236"/>
      <c r="AF199" s="236"/>
      <c r="AG199" s="236"/>
      <c r="AH199" s="236"/>
      <c r="AI199" s="236"/>
      <c r="AJ199" s="236"/>
      <c r="AK199" s="236"/>
      <c r="AL199" s="236"/>
      <c r="AM199" s="236"/>
      <c r="AN199" s="236"/>
      <c r="AO199" s="236"/>
      <c r="AP199" s="236"/>
      <c r="AQ199" s="236"/>
      <c r="GT199" s="165">
        <v>33</v>
      </c>
      <c r="GU199" s="165">
        <v>33</v>
      </c>
      <c r="GV199" s="165">
        <v>152</v>
      </c>
      <c r="GW199" s="165">
        <v>152</v>
      </c>
      <c r="GX199" s="165">
        <v>8000</v>
      </c>
    </row>
    <row r="200" spans="1:206" s="4" customFormat="1" ht="12" customHeight="1">
      <c r="A200" s="201">
        <v>101040607000000</v>
      </c>
      <c r="B200" s="122">
        <v>14</v>
      </c>
      <c r="C200" s="123" t="s">
        <v>95</v>
      </c>
      <c r="D200" s="124"/>
      <c r="E200" s="125">
        <v>21</v>
      </c>
      <c r="F200" s="125">
        <v>21</v>
      </c>
      <c r="G200" s="17">
        <v>100</v>
      </c>
      <c r="H200" s="126">
        <v>0</v>
      </c>
      <c r="I200" s="126">
        <v>96</v>
      </c>
      <c r="J200" s="126">
        <v>92</v>
      </c>
      <c r="K200" s="17">
        <v>95.83333333333334</v>
      </c>
      <c r="L200" s="126">
        <v>4</v>
      </c>
      <c r="M200" s="242">
        <v>8584</v>
      </c>
      <c r="N200" s="242">
        <v>7605</v>
      </c>
      <c r="O200" s="165">
        <v>8307</v>
      </c>
      <c r="P200" s="327">
        <v>96.77306616961789</v>
      </c>
      <c r="Q200" s="268"/>
      <c r="R200" s="316"/>
      <c r="S200" s="254"/>
      <c r="T200" s="236"/>
      <c r="U200" s="293"/>
      <c r="V200" s="316"/>
      <c r="W200" s="269"/>
      <c r="X200" s="236"/>
      <c r="Y200" s="258"/>
      <c r="Z200" s="254"/>
      <c r="AA200" s="236"/>
      <c r="AB200" s="236"/>
      <c r="AC200" s="236"/>
      <c r="AD200" s="236"/>
      <c r="AE200" s="236"/>
      <c r="AF200" s="236"/>
      <c r="AG200" s="236"/>
      <c r="AH200" s="236"/>
      <c r="AI200" s="236"/>
      <c r="AJ200" s="236"/>
      <c r="AK200" s="236"/>
      <c r="AL200" s="236"/>
      <c r="AM200" s="236"/>
      <c r="AN200" s="236"/>
      <c r="AO200" s="236"/>
      <c r="AP200" s="236"/>
      <c r="AQ200" s="236"/>
      <c r="GT200" s="165">
        <v>21</v>
      </c>
      <c r="GU200" s="165">
        <v>21</v>
      </c>
      <c r="GV200" s="165">
        <v>96</v>
      </c>
      <c r="GW200" s="165">
        <v>96</v>
      </c>
      <c r="GX200" s="165">
        <v>8000</v>
      </c>
    </row>
    <row r="201" spans="1:206" s="4" customFormat="1" ht="12" customHeight="1">
      <c r="A201" s="201">
        <v>101040608000000</v>
      </c>
      <c r="B201" s="122">
        <v>15</v>
      </c>
      <c r="C201" s="123" t="s">
        <v>109</v>
      </c>
      <c r="D201" s="124"/>
      <c r="E201" s="125">
        <v>23</v>
      </c>
      <c r="F201" s="125">
        <v>23</v>
      </c>
      <c r="G201" s="17">
        <v>100</v>
      </c>
      <c r="H201" s="126">
        <v>0</v>
      </c>
      <c r="I201" s="126">
        <v>91</v>
      </c>
      <c r="J201" s="126">
        <v>91</v>
      </c>
      <c r="K201" s="17">
        <v>100</v>
      </c>
      <c r="L201" s="126">
        <v>0</v>
      </c>
      <c r="M201" s="242">
        <v>7491</v>
      </c>
      <c r="N201" s="242">
        <v>7309</v>
      </c>
      <c r="O201" s="165">
        <v>7529</v>
      </c>
      <c r="P201" s="327">
        <v>100.50727539714323</v>
      </c>
      <c r="Q201" s="316"/>
      <c r="R201" s="316"/>
      <c r="S201" s="254"/>
      <c r="T201" s="236"/>
      <c r="U201" s="317"/>
      <c r="V201" s="316"/>
      <c r="W201" s="269"/>
      <c r="X201" s="236"/>
      <c r="Y201" s="258"/>
      <c r="Z201" s="254"/>
      <c r="AA201" s="236"/>
      <c r="AB201" s="236"/>
      <c r="AC201" s="236"/>
      <c r="AD201" s="236"/>
      <c r="AE201" s="236"/>
      <c r="AF201" s="236"/>
      <c r="AG201" s="236"/>
      <c r="AH201" s="236"/>
      <c r="AI201" s="236"/>
      <c r="AJ201" s="236"/>
      <c r="AK201" s="236"/>
      <c r="AL201" s="236"/>
      <c r="AM201" s="236"/>
      <c r="AN201" s="236"/>
      <c r="AO201" s="236"/>
      <c r="AP201" s="236"/>
      <c r="AQ201" s="236"/>
      <c r="GT201" s="165">
        <v>23</v>
      </c>
      <c r="GU201" s="165">
        <v>23</v>
      </c>
      <c r="GV201" s="165">
        <v>91</v>
      </c>
      <c r="GW201" s="165">
        <v>91</v>
      </c>
      <c r="GX201" s="165">
        <v>7300</v>
      </c>
    </row>
    <row r="202" spans="1:206" s="4" customFormat="1" ht="12" customHeight="1">
      <c r="A202" s="201">
        <v>101040609000000</v>
      </c>
      <c r="B202" s="122">
        <v>16</v>
      </c>
      <c r="C202" s="123" t="s">
        <v>96</v>
      </c>
      <c r="D202" s="124"/>
      <c r="E202" s="125">
        <v>21</v>
      </c>
      <c r="F202" s="125">
        <v>21</v>
      </c>
      <c r="G202" s="17">
        <v>100</v>
      </c>
      <c r="H202" s="126">
        <v>0</v>
      </c>
      <c r="I202" s="126">
        <v>106</v>
      </c>
      <c r="J202" s="126">
        <v>105</v>
      </c>
      <c r="K202" s="17">
        <v>99.05660377358491</v>
      </c>
      <c r="L202" s="126">
        <v>1</v>
      </c>
      <c r="M202" s="242">
        <v>10039</v>
      </c>
      <c r="N202" s="242">
        <v>10146</v>
      </c>
      <c r="O202" s="165">
        <v>10605</v>
      </c>
      <c r="P202" s="327">
        <v>105.63801175415878</v>
      </c>
      <c r="Q202" s="316"/>
      <c r="R202" s="316"/>
      <c r="S202" s="254"/>
      <c r="T202" s="236"/>
      <c r="U202" s="317"/>
      <c r="V202" s="316"/>
      <c r="W202" s="269"/>
      <c r="X202" s="236"/>
      <c r="Y202" s="258"/>
      <c r="Z202" s="254"/>
      <c r="AA202" s="236"/>
      <c r="AB202" s="236"/>
      <c r="AC202" s="236"/>
      <c r="AD202" s="236"/>
      <c r="AE202" s="236"/>
      <c r="AF202" s="236"/>
      <c r="AG202" s="236"/>
      <c r="AH202" s="236"/>
      <c r="AI202" s="236"/>
      <c r="AJ202" s="236"/>
      <c r="AK202" s="236"/>
      <c r="AL202" s="236"/>
      <c r="AM202" s="236"/>
      <c r="AN202" s="236"/>
      <c r="AO202" s="236"/>
      <c r="AP202" s="236"/>
      <c r="AQ202" s="236"/>
      <c r="GT202" s="165">
        <v>21</v>
      </c>
      <c r="GU202" s="165">
        <v>21</v>
      </c>
      <c r="GV202" s="165">
        <v>106</v>
      </c>
      <c r="GW202" s="165">
        <v>106</v>
      </c>
      <c r="GX202" s="165">
        <v>10100</v>
      </c>
    </row>
    <row r="203" spans="1:206" s="4" customFormat="1" ht="12" customHeight="1">
      <c r="A203" s="201">
        <v>101040610000000</v>
      </c>
      <c r="B203" s="130">
        <v>17</v>
      </c>
      <c r="C203" s="131" t="s">
        <v>97</v>
      </c>
      <c r="D203" s="132"/>
      <c r="E203" s="133">
        <v>58</v>
      </c>
      <c r="F203" s="133">
        <v>58</v>
      </c>
      <c r="G203" s="51">
        <v>100</v>
      </c>
      <c r="H203" s="134">
        <v>0</v>
      </c>
      <c r="I203" s="126">
        <v>255</v>
      </c>
      <c r="J203" s="126">
        <v>249</v>
      </c>
      <c r="K203" s="51">
        <v>97.6470588235294</v>
      </c>
      <c r="L203" s="134">
        <v>6</v>
      </c>
      <c r="M203" s="242">
        <v>17261</v>
      </c>
      <c r="N203" s="242">
        <v>15016</v>
      </c>
      <c r="O203" s="166">
        <v>17016</v>
      </c>
      <c r="P203" s="339">
        <v>98.5806152598343</v>
      </c>
      <c r="Q203" s="268"/>
      <c r="R203" s="316"/>
      <c r="S203" s="254"/>
      <c r="T203" s="236"/>
      <c r="U203" s="293"/>
      <c r="V203" s="316"/>
      <c r="W203" s="269"/>
      <c r="X203" s="236"/>
      <c r="Y203" s="258"/>
      <c r="Z203" s="254"/>
      <c r="AA203" s="236"/>
      <c r="AB203" s="236"/>
      <c r="AC203" s="236"/>
      <c r="AD203" s="236"/>
      <c r="AE203" s="236"/>
      <c r="AF203" s="236"/>
      <c r="AG203" s="236"/>
      <c r="AH203" s="236"/>
      <c r="AI203" s="236"/>
      <c r="AJ203" s="236"/>
      <c r="AK203" s="236"/>
      <c r="AL203" s="236"/>
      <c r="AM203" s="236"/>
      <c r="AN203" s="236"/>
      <c r="AO203" s="236"/>
      <c r="AP203" s="236"/>
      <c r="AQ203" s="236"/>
      <c r="GT203" s="166">
        <v>58</v>
      </c>
      <c r="GU203" s="166">
        <v>58</v>
      </c>
      <c r="GV203" s="166">
        <v>255</v>
      </c>
      <c r="GW203" s="166">
        <v>255</v>
      </c>
      <c r="GX203" s="166">
        <v>17000</v>
      </c>
    </row>
    <row r="204" spans="1:206" s="4" customFormat="1" ht="12" customHeight="1">
      <c r="A204" s="133"/>
      <c r="B204" s="457" t="s">
        <v>125</v>
      </c>
      <c r="C204" s="458"/>
      <c r="D204" s="459"/>
      <c r="E204" s="135">
        <v>426</v>
      </c>
      <c r="F204" s="135">
        <v>426</v>
      </c>
      <c r="G204" s="29">
        <v>100</v>
      </c>
      <c r="H204" s="136">
        <v>0</v>
      </c>
      <c r="I204" s="137">
        <v>1870</v>
      </c>
      <c r="J204" s="137">
        <v>1849</v>
      </c>
      <c r="K204" s="29">
        <v>98.87700534759358</v>
      </c>
      <c r="L204" s="136">
        <v>21</v>
      </c>
      <c r="M204" s="182">
        <v>199903</v>
      </c>
      <c r="N204" s="182">
        <v>187779</v>
      </c>
      <c r="O204" s="28">
        <v>199362</v>
      </c>
      <c r="P204" s="328">
        <v>99.72936874384077</v>
      </c>
      <c r="Q204" s="271"/>
      <c r="R204" s="285"/>
      <c r="S204" s="272"/>
      <c r="T204" s="236"/>
      <c r="U204" s="271"/>
      <c r="V204" s="285"/>
      <c r="W204" s="296"/>
      <c r="X204" s="236"/>
      <c r="Y204" s="258"/>
      <c r="Z204" s="254"/>
      <c r="AA204" s="236"/>
      <c r="AB204" s="236"/>
      <c r="AC204" s="236"/>
      <c r="AD204" s="236"/>
      <c r="AE204" s="236"/>
      <c r="AF204" s="236"/>
      <c r="AG204" s="236"/>
      <c r="AH204" s="236"/>
      <c r="AI204" s="236"/>
      <c r="AJ204" s="236"/>
      <c r="AK204" s="236"/>
      <c r="AL204" s="236"/>
      <c r="AM204" s="236"/>
      <c r="AN204" s="236"/>
      <c r="AO204" s="236"/>
      <c r="AP204" s="236"/>
      <c r="AQ204" s="236"/>
      <c r="GT204" s="138">
        <v>426</v>
      </c>
      <c r="GU204" s="138">
        <v>426</v>
      </c>
      <c r="GV204" s="138">
        <v>1865</v>
      </c>
      <c r="GW204" s="138">
        <v>1865</v>
      </c>
      <c r="GX204" s="138">
        <v>202282</v>
      </c>
    </row>
    <row r="205" spans="13:206" ht="12.75">
      <c r="M205" s="213"/>
      <c r="N205" s="213"/>
      <c r="Q205" s="275"/>
      <c r="Y205" s="258"/>
      <c r="Z205" s="254"/>
      <c r="GT205" s="174">
        <v>426</v>
      </c>
      <c r="GU205" s="174">
        <v>426</v>
      </c>
      <c r="GV205" s="174">
        <v>1865</v>
      </c>
      <c r="GW205" s="174">
        <v>1865</v>
      </c>
      <c r="GX205" s="174">
        <v>202282</v>
      </c>
    </row>
    <row r="206" spans="1:206" s="140" customFormat="1" ht="15.75">
      <c r="A206" s="460" t="s">
        <v>212</v>
      </c>
      <c r="B206" s="460"/>
      <c r="C206" s="460"/>
      <c r="D206" s="460"/>
      <c r="E206" s="460"/>
      <c r="F206" s="460"/>
      <c r="G206" s="460"/>
      <c r="H206" s="460"/>
      <c r="I206" s="460"/>
      <c r="J206" s="460"/>
      <c r="K206" s="460"/>
      <c r="L206" s="460"/>
      <c r="M206" s="460"/>
      <c r="N206" s="460"/>
      <c r="O206" s="460"/>
      <c r="P206" s="460"/>
      <c r="Q206" s="239"/>
      <c r="R206" s="239"/>
      <c r="S206" s="255"/>
      <c r="T206" s="318"/>
      <c r="U206" s="238"/>
      <c r="V206" s="238"/>
      <c r="W206" s="238"/>
      <c r="X206" s="238"/>
      <c r="Y206" s="258"/>
      <c r="Z206" s="254"/>
      <c r="AA206" s="238"/>
      <c r="AB206" s="238"/>
      <c r="AC206" s="238"/>
      <c r="AD206" s="238"/>
      <c r="AE206" s="238"/>
      <c r="AF206" s="238"/>
      <c r="AG206" s="238"/>
      <c r="AH206" s="238"/>
      <c r="AI206" s="238"/>
      <c r="AJ206" s="238"/>
      <c r="AK206" s="238"/>
      <c r="AL206" s="238"/>
      <c r="AM206" s="238"/>
      <c r="AN206" s="238"/>
      <c r="AO206" s="238"/>
      <c r="AP206" s="238"/>
      <c r="AQ206" s="238"/>
      <c r="GT206" s="139"/>
      <c r="GU206" s="139"/>
      <c r="GV206" s="139"/>
      <c r="GW206" s="139"/>
      <c r="GX206" s="139"/>
    </row>
    <row r="207" spans="1:206" s="140" customFormat="1" ht="18">
      <c r="A207" s="448" t="s">
        <v>155</v>
      </c>
      <c r="B207" s="448"/>
      <c r="C207" s="448"/>
      <c r="D207" s="448"/>
      <c r="E207" s="448"/>
      <c r="F207" s="448"/>
      <c r="G207" s="448"/>
      <c r="H207" s="448"/>
      <c r="I207" s="448"/>
      <c r="J207" s="448"/>
      <c r="K207" s="448"/>
      <c r="L207" s="448"/>
      <c r="M207" s="448"/>
      <c r="N207" s="448"/>
      <c r="O207" s="448"/>
      <c r="P207" s="448"/>
      <c r="Q207" s="239"/>
      <c r="R207" s="239"/>
      <c r="S207" s="255"/>
      <c r="T207" s="318"/>
      <c r="U207" s="238"/>
      <c r="V207" s="238"/>
      <c r="W207" s="238"/>
      <c r="X207" s="238"/>
      <c r="Y207" s="258"/>
      <c r="Z207" s="254"/>
      <c r="AA207" s="238"/>
      <c r="AB207" s="238"/>
      <c r="AC207" s="238"/>
      <c r="AD207" s="238"/>
      <c r="AE207" s="238"/>
      <c r="AF207" s="238"/>
      <c r="AG207" s="238"/>
      <c r="AH207" s="238"/>
      <c r="AI207" s="238"/>
      <c r="AJ207" s="238"/>
      <c r="AK207" s="238"/>
      <c r="AL207" s="238"/>
      <c r="AM207" s="238"/>
      <c r="AN207" s="238"/>
      <c r="AO207" s="238"/>
      <c r="AP207" s="238"/>
      <c r="AQ207" s="238"/>
      <c r="GT207" s="139"/>
      <c r="GU207" s="139"/>
      <c r="GV207" s="139"/>
      <c r="GW207" s="139"/>
      <c r="GX207" s="139"/>
    </row>
    <row r="208" spans="1:206" s="142" customFormat="1" ht="12.75">
      <c r="A208" s="451" t="s">
        <v>207</v>
      </c>
      <c r="B208" s="451"/>
      <c r="C208" s="451"/>
      <c r="D208" s="451"/>
      <c r="E208" s="451"/>
      <c r="F208" s="451"/>
      <c r="G208" s="451"/>
      <c r="H208" s="451"/>
      <c r="I208" s="451"/>
      <c r="J208" s="451"/>
      <c r="K208" s="451"/>
      <c r="L208" s="451"/>
      <c r="M208" s="451"/>
      <c r="N208" s="451"/>
      <c r="O208" s="451"/>
      <c r="P208" s="451"/>
      <c r="Q208" s="241"/>
      <c r="R208" s="241"/>
      <c r="S208" s="254"/>
      <c r="T208" s="240"/>
      <c r="U208" s="240"/>
      <c r="V208" s="240"/>
      <c r="W208" s="240"/>
      <c r="X208" s="240"/>
      <c r="Y208" s="258"/>
      <c r="Z208" s="254"/>
      <c r="AA208" s="240"/>
      <c r="AB208" s="240"/>
      <c r="AC208" s="240"/>
      <c r="AD208" s="240"/>
      <c r="AE208" s="240"/>
      <c r="AF208" s="240"/>
      <c r="AG208" s="240"/>
      <c r="AH208" s="240"/>
      <c r="AI208" s="240"/>
      <c r="AJ208" s="240"/>
      <c r="AK208" s="240"/>
      <c r="AL208" s="240"/>
      <c r="AM208" s="240"/>
      <c r="AN208" s="240"/>
      <c r="AO208" s="240"/>
      <c r="AP208" s="240"/>
      <c r="AQ208" s="240"/>
      <c r="GT208" s="141"/>
      <c r="GU208" s="141"/>
      <c r="GV208" s="141"/>
      <c r="GW208" s="141"/>
      <c r="GX208" s="141"/>
    </row>
    <row r="209" spans="1:206" s="142" customFormat="1" ht="11.25">
      <c r="A209" s="452"/>
      <c r="B209" s="452"/>
      <c r="C209" s="452"/>
      <c r="D209" s="452"/>
      <c r="E209" s="452"/>
      <c r="F209" s="452"/>
      <c r="G209" s="452"/>
      <c r="H209" s="452"/>
      <c r="I209" s="452"/>
      <c r="J209" s="452"/>
      <c r="K209" s="452"/>
      <c r="L209" s="452"/>
      <c r="M209" s="452"/>
      <c r="N209" s="452"/>
      <c r="O209" s="452"/>
      <c r="P209" s="452"/>
      <c r="Q209" s="241"/>
      <c r="R209" s="241"/>
      <c r="S209" s="254"/>
      <c r="T209" s="240"/>
      <c r="U209" s="240"/>
      <c r="V209" s="240"/>
      <c r="W209" s="240"/>
      <c r="X209" s="240"/>
      <c r="Y209" s="258"/>
      <c r="Z209" s="254"/>
      <c r="AA209" s="240"/>
      <c r="AB209" s="240"/>
      <c r="AC209" s="240"/>
      <c r="AD209" s="240"/>
      <c r="AE209" s="240"/>
      <c r="AF209" s="240"/>
      <c r="AG209" s="240"/>
      <c r="AH209" s="240"/>
      <c r="AI209" s="240"/>
      <c r="AJ209" s="240"/>
      <c r="AK209" s="240"/>
      <c r="AL209" s="240"/>
      <c r="AM209" s="240"/>
      <c r="AN209" s="240"/>
      <c r="AO209" s="240"/>
      <c r="AP209" s="240"/>
      <c r="AQ209" s="240"/>
      <c r="GT209" s="141"/>
      <c r="GU209" s="141"/>
      <c r="GV209" s="141"/>
      <c r="GW209" s="141"/>
      <c r="GX209" s="141"/>
    </row>
    <row r="210" spans="3:206" s="142" customFormat="1" ht="13.5" customHeight="1">
      <c r="C210" s="141"/>
      <c r="E210" s="141"/>
      <c r="F210" s="141"/>
      <c r="M210" s="193"/>
      <c r="N210" s="193"/>
      <c r="O210" s="150"/>
      <c r="P210" s="343"/>
      <c r="Q210" s="319"/>
      <c r="R210" s="258"/>
      <c r="S210" s="254"/>
      <c r="T210" s="240"/>
      <c r="U210" s="319"/>
      <c r="V210" s="258"/>
      <c r="W210" s="240"/>
      <c r="X210" s="240"/>
      <c r="Y210" s="258"/>
      <c r="Z210" s="254"/>
      <c r="AA210" s="240"/>
      <c r="AB210" s="240"/>
      <c r="AC210" s="240"/>
      <c r="AD210" s="240"/>
      <c r="AE210" s="240"/>
      <c r="AF210" s="240"/>
      <c r="AG210" s="240"/>
      <c r="AH210" s="240"/>
      <c r="AI210" s="240"/>
      <c r="AJ210" s="240"/>
      <c r="AK210" s="240"/>
      <c r="AL210" s="240"/>
      <c r="AM210" s="240"/>
      <c r="AN210" s="240"/>
      <c r="AO210" s="240"/>
      <c r="AP210" s="240"/>
      <c r="AQ210" s="240"/>
      <c r="GT210" s="141"/>
      <c r="GU210" s="141"/>
      <c r="GV210" s="141"/>
      <c r="GW210" s="141"/>
      <c r="GX210" s="141"/>
    </row>
    <row r="211" spans="1:206" s="142" customFormat="1" ht="12" customHeight="1">
      <c r="A211" s="416" t="s">
        <v>213</v>
      </c>
      <c r="B211" s="417"/>
      <c r="C211" s="422" t="s">
        <v>209</v>
      </c>
      <c r="D211" s="423"/>
      <c r="E211" s="422" t="s">
        <v>214</v>
      </c>
      <c r="F211" s="453"/>
      <c r="G211" s="423"/>
      <c r="H211" s="433" t="s">
        <v>8</v>
      </c>
      <c r="I211" s="422" t="s">
        <v>215</v>
      </c>
      <c r="J211" s="453"/>
      <c r="K211" s="423"/>
      <c r="L211" s="433" t="s">
        <v>8</v>
      </c>
      <c r="M211" s="422" t="s">
        <v>216</v>
      </c>
      <c r="N211" s="453"/>
      <c r="O211" s="453"/>
      <c r="P211" s="423"/>
      <c r="Q211" s="495"/>
      <c r="R211" s="495"/>
      <c r="S211" s="495"/>
      <c r="T211" s="240"/>
      <c r="U211" s="495"/>
      <c r="V211" s="495"/>
      <c r="W211" s="495"/>
      <c r="X211" s="240"/>
      <c r="Y211" s="258"/>
      <c r="Z211" s="254"/>
      <c r="AA211" s="240"/>
      <c r="AB211" s="240"/>
      <c r="AC211" s="240"/>
      <c r="AD211" s="240"/>
      <c r="AE211" s="240"/>
      <c r="AF211" s="240"/>
      <c r="AG211" s="240"/>
      <c r="AH211" s="240"/>
      <c r="AI211" s="240"/>
      <c r="AJ211" s="240"/>
      <c r="AK211" s="240"/>
      <c r="AL211" s="240"/>
      <c r="AM211" s="240"/>
      <c r="AN211" s="240"/>
      <c r="AO211" s="240"/>
      <c r="AP211" s="240"/>
      <c r="AQ211" s="240"/>
      <c r="GT211" s="141"/>
      <c r="GU211" s="141"/>
      <c r="GV211" s="141"/>
      <c r="GW211" s="141"/>
      <c r="GX211" s="141"/>
    </row>
    <row r="212" spans="1:206" s="142" customFormat="1" ht="11.25" customHeight="1">
      <c r="A212" s="418"/>
      <c r="B212" s="419"/>
      <c r="C212" s="455" t="s">
        <v>228</v>
      </c>
      <c r="D212" s="433" t="s">
        <v>123</v>
      </c>
      <c r="E212" s="449" t="s">
        <v>121</v>
      </c>
      <c r="F212" s="422" t="s">
        <v>122</v>
      </c>
      <c r="G212" s="423"/>
      <c r="H212" s="454"/>
      <c r="I212" s="449" t="s">
        <v>121</v>
      </c>
      <c r="J212" s="422" t="s">
        <v>122</v>
      </c>
      <c r="K212" s="423"/>
      <c r="L212" s="454"/>
      <c r="M212" s="444" t="s">
        <v>226</v>
      </c>
      <c r="N212" s="439" t="s">
        <v>160</v>
      </c>
      <c r="O212" s="440"/>
      <c r="P212" s="441"/>
      <c r="Q212" s="496"/>
      <c r="R212" s="495"/>
      <c r="S212" s="495"/>
      <c r="T212" s="240"/>
      <c r="U212" s="496"/>
      <c r="V212" s="495"/>
      <c r="W212" s="495"/>
      <c r="X212" s="240"/>
      <c r="Y212" s="258"/>
      <c r="Z212" s="254"/>
      <c r="AA212" s="240"/>
      <c r="AB212" s="240"/>
      <c r="AC212" s="240"/>
      <c r="AD212" s="240"/>
      <c r="AE212" s="240"/>
      <c r="AF212" s="240"/>
      <c r="AG212" s="240"/>
      <c r="AH212" s="240"/>
      <c r="AI212" s="240"/>
      <c r="AJ212" s="240"/>
      <c r="AK212" s="240"/>
      <c r="AL212" s="240"/>
      <c r="AM212" s="240"/>
      <c r="AN212" s="240"/>
      <c r="AO212" s="240"/>
      <c r="AP212" s="240"/>
      <c r="AQ212" s="240"/>
      <c r="GT212" s="141"/>
      <c r="GU212" s="141"/>
      <c r="GV212" s="141"/>
      <c r="GW212" s="141"/>
      <c r="GX212" s="141"/>
    </row>
    <row r="213" spans="1:206" s="142" customFormat="1" ht="22.5">
      <c r="A213" s="420"/>
      <c r="B213" s="421"/>
      <c r="C213" s="456"/>
      <c r="D213" s="434"/>
      <c r="E213" s="450"/>
      <c r="F213" s="249" t="s">
        <v>162</v>
      </c>
      <c r="G213" s="250" t="s">
        <v>123</v>
      </c>
      <c r="H213" s="434"/>
      <c r="I213" s="450"/>
      <c r="J213" s="249" t="s">
        <v>162</v>
      </c>
      <c r="K213" s="250" t="s">
        <v>123</v>
      </c>
      <c r="L213" s="434"/>
      <c r="M213" s="445"/>
      <c r="N213" s="324" t="s">
        <v>236</v>
      </c>
      <c r="O213" s="324" t="s">
        <v>238</v>
      </c>
      <c r="P213" s="345" t="s">
        <v>123</v>
      </c>
      <c r="Q213" s="496"/>
      <c r="R213" s="264"/>
      <c r="S213" s="265"/>
      <c r="T213" s="240"/>
      <c r="U213" s="496"/>
      <c r="V213" s="264"/>
      <c r="W213" s="320"/>
      <c r="X213" s="240"/>
      <c r="Y213" s="258"/>
      <c r="Z213" s="254"/>
      <c r="AA213" s="240"/>
      <c r="AB213" s="240"/>
      <c r="AC213" s="240"/>
      <c r="AD213" s="240"/>
      <c r="AE213" s="240"/>
      <c r="AF213" s="240"/>
      <c r="AG213" s="240"/>
      <c r="AH213" s="240"/>
      <c r="AI213" s="240"/>
      <c r="AJ213" s="240"/>
      <c r="AK213" s="240"/>
      <c r="AL213" s="240"/>
      <c r="AM213" s="240"/>
      <c r="AN213" s="240"/>
      <c r="AO213" s="240"/>
      <c r="AP213" s="240"/>
      <c r="AQ213" s="240"/>
      <c r="GT213" s="141"/>
      <c r="GU213" s="141"/>
      <c r="GV213" s="141"/>
      <c r="GW213" s="141"/>
      <c r="GX213" s="141"/>
    </row>
    <row r="214" spans="1:206" s="142" customFormat="1" ht="19.5" customHeight="1">
      <c r="A214" s="414" t="s">
        <v>229</v>
      </c>
      <c r="B214" s="415"/>
      <c r="C214" s="143">
        <v>23</v>
      </c>
      <c r="D214" s="16">
        <v>100</v>
      </c>
      <c r="E214" s="143">
        <v>559</v>
      </c>
      <c r="F214" s="143">
        <v>559</v>
      </c>
      <c r="G214" s="143">
        <v>100</v>
      </c>
      <c r="H214" s="143">
        <v>0</v>
      </c>
      <c r="I214" s="143">
        <v>2913</v>
      </c>
      <c r="J214" s="143">
        <v>2913</v>
      </c>
      <c r="K214" s="143">
        <v>100</v>
      </c>
      <c r="L214" s="143">
        <v>0</v>
      </c>
      <c r="M214" s="194">
        <v>139336</v>
      </c>
      <c r="N214" s="194">
        <f>+N35</f>
        <v>164550</v>
      </c>
      <c r="O214" s="16">
        <v>167963</v>
      </c>
      <c r="P214" s="344">
        <v>120.54530056841017</v>
      </c>
      <c r="Q214" s="321"/>
      <c r="R214" s="258"/>
      <c r="S214" s="254"/>
      <c r="T214" s="240"/>
      <c r="U214" s="321"/>
      <c r="V214" s="258"/>
      <c r="W214" s="243"/>
      <c r="X214" s="240"/>
      <c r="Y214" s="258"/>
      <c r="Z214" s="254"/>
      <c r="AA214" s="240"/>
      <c r="AB214" s="240"/>
      <c r="AC214" s="240"/>
      <c r="AD214" s="240"/>
      <c r="AE214" s="240"/>
      <c r="AF214" s="240"/>
      <c r="AG214" s="240"/>
      <c r="AH214" s="240"/>
      <c r="AI214" s="240"/>
      <c r="AJ214" s="240"/>
      <c r="AK214" s="240"/>
      <c r="AL214" s="240"/>
      <c r="AM214" s="240"/>
      <c r="AN214" s="240"/>
      <c r="AO214" s="240"/>
      <c r="AP214" s="240"/>
      <c r="AQ214" s="240"/>
      <c r="GT214" s="143">
        <v>559</v>
      </c>
      <c r="GU214" s="143">
        <v>559</v>
      </c>
      <c r="GV214" s="143">
        <v>2915</v>
      </c>
      <c r="GW214" s="143">
        <v>2915</v>
      </c>
      <c r="GX214" s="143">
        <v>172548</v>
      </c>
    </row>
    <row r="215" spans="1:206" s="142" customFormat="1" ht="19.5" customHeight="1">
      <c r="A215" s="437" t="s">
        <v>230</v>
      </c>
      <c r="B215" s="438"/>
      <c r="C215" s="143">
        <v>34</v>
      </c>
      <c r="D215" s="16">
        <v>100</v>
      </c>
      <c r="E215" s="143">
        <v>768</v>
      </c>
      <c r="F215" s="143">
        <v>768</v>
      </c>
      <c r="G215" s="143">
        <v>100</v>
      </c>
      <c r="H215" s="143">
        <v>0</v>
      </c>
      <c r="I215" s="143">
        <v>902</v>
      </c>
      <c r="J215" s="143">
        <v>882</v>
      </c>
      <c r="K215" s="143">
        <v>97.78270509977827</v>
      </c>
      <c r="L215" s="143">
        <v>20</v>
      </c>
      <c r="M215" s="194">
        <v>157043</v>
      </c>
      <c r="N215" s="194">
        <f>+N82</f>
        <v>186836</v>
      </c>
      <c r="O215" s="16">
        <v>192504</v>
      </c>
      <c r="P215" s="344">
        <v>122.5804397521698</v>
      </c>
      <c r="Q215" s="321"/>
      <c r="R215" s="258"/>
      <c r="S215" s="254"/>
      <c r="T215" s="240"/>
      <c r="U215" s="321"/>
      <c r="V215" s="258"/>
      <c r="W215" s="243"/>
      <c r="X215" s="240"/>
      <c r="Y215" s="258"/>
      <c r="Z215" s="254"/>
      <c r="AA215" s="240"/>
      <c r="AB215" s="240"/>
      <c r="AC215" s="240"/>
      <c r="AD215" s="240"/>
      <c r="AE215" s="240"/>
      <c r="AF215" s="240"/>
      <c r="AG215" s="240"/>
      <c r="AH215" s="240"/>
      <c r="AI215" s="240"/>
      <c r="AJ215" s="240"/>
      <c r="AK215" s="240"/>
      <c r="AL215" s="240"/>
      <c r="AM215" s="240"/>
      <c r="AN215" s="240"/>
      <c r="AO215" s="240"/>
      <c r="AP215" s="240"/>
      <c r="AQ215" s="240"/>
      <c r="GT215" s="143">
        <v>768</v>
      </c>
      <c r="GU215" s="143">
        <v>768</v>
      </c>
      <c r="GV215" s="143">
        <v>892</v>
      </c>
      <c r="GW215" s="143">
        <v>881</v>
      </c>
      <c r="GX215" s="143">
        <v>192209</v>
      </c>
    </row>
    <row r="216" spans="1:206" s="142" customFormat="1" ht="19.5" customHeight="1">
      <c r="A216" s="437" t="s">
        <v>231</v>
      </c>
      <c r="B216" s="438"/>
      <c r="C216" s="143">
        <v>18</v>
      </c>
      <c r="D216" s="16">
        <v>100</v>
      </c>
      <c r="E216" s="143">
        <v>531</v>
      </c>
      <c r="F216" s="143">
        <v>531</v>
      </c>
      <c r="G216" s="143">
        <v>100</v>
      </c>
      <c r="H216" s="143">
        <v>0</v>
      </c>
      <c r="I216" s="143">
        <v>1097</v>
      </c>
      <c r="J216" s="143">
        <v>1059</v>
      </c>
      <c r="K216" s="143">
        <v>96.53600729261622</v>
      </c>
      <c r="L216" s="143">
        <v>38</v>
      </c>
      <c r="M216" s="194">
        <v>149894</v>
      </c>
      <c r="N216" s="194">
        <f>+N121</f>
        <v>152813</v>
      </c>
      <c r="O216" s="16">
        <v>156231</v>
      </c>
      <c r="P216" s="344">
        <v>104.22765420897436</v>
      </c>
      <c r="Q216" s="321"/>
      <c r="R216" s="258"/>
      <c r="S216" s="254"/>
      <c r="T216" s="240"/>
      <c r="U216" s="321"/>
      <c r="V216" s="258"/>
      <c r="W216" s="243"/>
      <c r="X216" s="240"/>
      <c r="Y216" s="258"/>
      <c r="Z216" s="254"/>
      <c r="AA216" s="240"/>
      <c r="AB216" s="240"/>
      <c r="AC216" s="240"/>
      <c r="AD216" s="240"/>
      <c r="AE216" s="240"/>
      <c r="AF216" s="240"/>
      <c r="AG216" s="240"/>
      <c r="AH216" s="240"/>
      <c r="AI216" s="240"/>
      <c r="AJ216" s="240"/>
      <c r="AK216" s="240"/>
      <c r="AL216" s="240"/>
      <c r="AM216" s="240"/>
      <c r="AN216" s="240"/>
      <c r="AO216" s="240"/>
      <c r="AP216" s="240"/>
      <c r="AQ216" s="240"/>
      <c r="GT216" s="143">
        <v>531</v>
      </c>
      <c r="GU216" s="143">
        <v>531</v>
      </c>
      <c r="GV216" s="143">
        <v>1097</v>
      </c>
      <c r="GW216" s="143">
        <v>1059</v>
      </c>
      <c r="GX216" s="143">
        <v>156118</v>
      </c>
    </row>
    <row r="217" spans="1:206" s="142" customFormat="1" ht="19.5" customHeight="1">
      <c r="A217" s="437" t="s">
        <v>232</v>
      </c>
      <c r="B217" s="438"/>
      <c r="C217" s="143">
        <v>9</v>
      </c>
      <c r="D217" s="16">
        <v>100</v>
      </c>
      <c r="E217" s="143">
        <v>192</v>
      </c>
      <c r="F217" s="143">
        <v>192</v>
      </c>
      <c r="G217" s="143">
        <v>100</v>
      </c>
      <c r="H217" s="143">
        <v>0</v>
      </c>
      <c r="I217" s="143">
        <v>625</v>
      </c>
      <c r="J217" s="143">
        <v>535</v>
      </c>
      <c r="K217" s="143">
        <v>85.6</v>
      </c>
      <c r="L217" s="143">
        <v>90</v>
      </c>
      <c r="M217" s="194">
        <v>90717</v>
      </c>
      <c r="N217" s="194">
        <f>+N142</f>
        <v>86546</v>
      </c>
      <c r="O217" s="16">
        <v>88944</v>
      </c>
      <c r="P217" s="344">
        <v>98.04557029002282</v>
      </c>
      <c r="Q217" s="321"/>
      <c r="R217" s="258"/>
      <c r="S217" s="254"/>
      <c r="T217" s="240"/>
      <c r="U217" s="321"/>
      <c r="V217" s="258"/>
      <c r="W217" s="243"/>
      <c r="X217" s="240"/>
      <c r="Y217" s="258"/>
      <c r="Z217" s="254"/>
      <c r="AA217" s="240"/>
      <c r="AB217" s="240"/>
      <c r="AC217" s="240"/>
      <c r="AD217" s="240"/>
      <c r="AE217" s="240"/>
      <c r="AF217" s="240"/>
      <c r="AG217" s="240"/>
      <c r="AH217" s="240"/>
      <c r="AI217" s="240"/>
      <c r="AJ217" s="240"/>
      <c r="AK217" s="240"/>
      <c r="AL217" s="240"/>
      <c r="AM217" s="240"/>
      <c r="AN217" s="240"/>
      <c r="AO217" s="240"/>
      <c r="AP217" s="240"/>
      <c r="AQ217" s="240"/>
      <c r="GT217" s="143">
        <v>192</v>
      </c>
      <c r="GU217" s="143">
        <v>192</v>
      </c>
      <c r="GV217" s="143">
        <v>625</v>
      </c>
      <c r="GW217" s="143">
        <v>538</v>
      </c>
      <c r="GX217" s="143">
        <v>92264</v>
      </c>
    </row>
    <row r="218" spans="1:206" s="142" customFormat="1" ht="19.5" customHeight="1">
      <c r="A218" s="437" t="s">
        <v>233</v>
      </c>
      <c r="B218" s="438"/>
      <c r="C218" s="143">
        <v>15</v>
      </c>
      <c r="D218" s="16">
        <v>100</v>
      </c>
      <c r="E218" s="143">
        <v>553</v>
      </c>
      <c r="F218" s="143">
        <v>553</v>
      </c>
      <c r="G218" s="143">
        <v>100</v>
      </c>
      <c r="H218" s="143">
        <v>0</v>
      </c>
      <c r="I218" s="143">
        <v>2147</v>
      </c>
      <c r="J218" s="143">
        <v>2030</v>
      </c>
      <c r="K218" s="143">
        <v>94.55053563111319</v>
      </c>
      <c r="L218" s="143">
        <v>117</v>
      </c>
      <c r="M218" s="194">
        <v>248553</v>
      </c>
      <c r="N218" s="194">
        <f>+N173</f>
        <v>249544</v>
      </c>
      <c r="O218" s="16">
        <v>257746</v>
      </c>
      <c r="P218" s="344">
        <v>103.69860754044409</v>
      </c>
      <c r="Q218" s="321"/>
      <c r="R218" s="258"/>
      <c r="S218" s="254"/>
      <c r="T218" s="240"/>
      <c r="U218" s="321"/>
      <c r="V218" s="258"/>
      <c r="W218" s="243"/>
      <c r="X218" s="240"/>
      <c r="Y218" s="258"/>
      <c r="Z218" s="254"/>
      <c r="AA218" s="240"/>
      <c r="AB218" s="240"/>
      <c r="AC218" s="240"/>
      <c r="AD218" s="240"/>
      <c r="AE218" s="240"/>
      <c r="AF218" s="240"/>
      <c r="AG218" s="240"/>
      <c r="AH218" s="240"/>
      <c r="AI218" s="240"/>
      <c r="AJ218" s="240"/>
      <c r="AK218" s="240"/>
      <c r="AL218" s="240"/>
      <c r="AM218" s="240"/>
      <c r="AN218" s="240"/>
      <c r="AO218" s="240"/>
      <c r="AP218" s="240"/>
      <c r="AQ218" s="240"/>
      <c r="GT218" s="143">
        <v>553</v>
      </c>
      <c r="GU218" s="143">
        <v>553</v>
      </c>
      <c r="GV218" s="143">
        <v>1976</v>
      </c>
      <c r="GW218" s="143">
        <v>2175</v>
      </c>
      <c r="GX218" s="143">
        <v>260557</v>
      </c>
    </row>
    <row r="219" spans="1:206" s="142" customFormat="1" ht="19.5" customHeight="1">
      <c r="A219" s="435" t="s">
        <v>234</v>
      </c>
      <c r="B219" s="436"/>
      <c r="C219" s="143">
        <v>17</v>
      </c>
      <c r="D219" s="16">
        <v>100</v>
      </c>
      <c r="E219" s="143">
        <v>426</v>
      </c>
      <c r="F219" s="143">
        <v>426</v>
      </c>
      <c r="G219" s="143">
        <v>100</v>
      </c>
      <c r="H219" s="143">
        <v>0</v>
      </c>
      <c r="I219" s="143">
        <v>1870</v>
      </c>
      <c r="J219" s="143">
        <v>1849</v>
      </c>
      <c r="K219" s="143">
        <v>98.87700534759358</v>
      </c>
      <c r="L219" s="143">
        <v>21</v>
      </c>
      <c r="M219" s="194">
        <v>199903</v>
      </c>
      <c r="N219" s="194">
        <f>+N204</f>
        <v>187779</v>
      </c>
      <c r="O219" s="16">
        <v>199362</v>
      </c>
      <c r="P219" s="344">
        <v>99.72936874384077</v>
      </c>
      <c r="Q219" s="321"/>
      <c r="R219" s="258"/>
      <c r="S219" s="254"/>
      <c r="T219" s="240"/>
      <c r="U219" s="321"/>
      <c r="V219" s="258"/>
      <c r="W219" s="243"/>
      <c r="X219" s="240"/>
      <c r="Y219" s="258"/>
      <c r="Z219" s="254"/>
      <c r="AA219" s="240"/>
      <c r="AB219" s="240"/>
      <c r="AC219" s="240"/>
      <c r="AD219" s="240"/>
      <c r="AE219" s="240"/>
      <c r="AF219" s="240"/>
      <c r="AG219" s="240"/>
      <c r="AH219" s="240"/>
      <c r="AI219" s="240"/>
      <c r="AJ219" s="240"/>
      <c r="AK219" s="240"/>
      <c r="AL219" s="240"/>
      <c r="AM219" s="240"/>
      <c r="AN219" s="240"/>
      <c r="AO219" s="240"/>
      <c r="AP219" s="240"/>
      <c r="AQ219" s="240"/>
      <c r="GT219" s="143">
        <v>426</v>
      </c>
      <c r="GU219" s="143">
        <v>426</v>
      </c>
      <c r="GV219" s="143">
        <v>1865</v>
      </c>
      <c r="GW219" s="143">
        <v>1865</v>
      </c>
      <c r="GX219" s="143">
        <v>202282</v>
      </c>
    </row>
    <row r="220" spans="1:206" s="142" customFormat="1" ht="19.5" customHeight="1">
      <c r="A220" s="198" t="s">
        <v>125</v>
      </c>
      <c r="B220" s="144" t="s">
        <v>125</v>
      </c>
      <c r="C220" s="145">
        <v>116</v>
      </c>
      <c r="D220" s="28">
        <v>100</v>
      </c>
      <c r="E220" s="145">
        <v>3029</v>
      </c>
      <c r="F220" s="145">
        <v>3029</v>
      </c>
      <c r="G220" s="145">
        <v>100</v>
      </c>
      <c r="H220" s="145">
        <v>0</v>
      </c>
      <c r="I220" s="145">
        <v>9554</v>
      </c>
      <c r="J220" s="145">
        <v>9268</v>
      </c>
      <c r="K220" s="145">
        <v>97.00648942851163</v>
      </c>
      <c r="L220" s="145">
        <v>286</v>
      </c>
      <c r="M220" s="195">
        <v>985446</v>
      </c>
      <c r="N220" s="195">
        <f>SUM(N214:N219)</f>
        <v>1028068</v>
      </c>
      <c r="O220" s="28">
        <v>1062750</v>
      </c>
      <c r="P220" s="246">
        <v>107.84456986988633</v>
      </c>
      <c r="Q220" s="322"/>
      <c r="R220" s="285"/>
      <c r="S220" s="272"/>
      <c r="T220" s="240"/>
      <c r="U220" s="322"/>
      <c r="V220" s="285"/>
      <c r="W220" s="244"/>
      <c r="X220" s="240"/>
      <c r="Y220" s="258"/>
      <c r="Z220" s="254"/>
      <c r="AA220" s="240"/>
      <c r="AB220" s="240"/>
      <c r="AC220" s="240"/>
      <c r="AD220" s="240"/>
      <c r="AE220" s="240"/>
      <c r="AF220" s="240"/>
      <c r="AG220" s="240"/>
      <c r="AH220" s="240"/>
      <c r="AI220" s="240"/>
      <c r="AJ220" s="240"/>
      <c r="AK220" s="240"/>
      <c r="AL220" s="240"/>
      <c r="AM220" s="240"/>
      <c r="AN220" s="240"/>
      <c r="AO220" s="240"/>
      <c r="AP220" s="240"/>
      <c r="AQ220" s="240"/>
      <c r="GT220" s="145">
        <v>3029</v>
      </c>
      <c r="GU220" s="145">
        <v>3029</v>
      </c>
      <c r="GV220" s="145">
        <v>9370</v>
      </c>
      <c r="GW220" s="145">
        <v>9433</v>
      </c>
      <c r="GX220" s="145">
        <v>1100839</v>
      </c>
    </row>
  </sheetData>
  <sheetProtection/>
  <mergeCells count="187">
    <mergeCell ref="U211:W211"/>
    <mergeCell ref="U212:U213"/>
    <mergeCell ref="V212:W212"/>
    <mergeCell ref="V91:W91"/>
    <mergeCell ref="U129:W129"/>
    <mergeCell ref="U130:U131"/>
    <mergeCell ref="V130:W130"/>
    <mergeCell ref="U150:W150"/>
    <mergeCell ref="U182:U183"/>
    <mergeCell ref="V182:W182"/>
    <mergeCell ref="Q211:S211"/>
    <mergeCell ref="Q212:Q213"/>
    <mergeCell ref="R212:S212"/>
    <mergeCell ref="U7:W7"/>
    <mergeCell ref="U8:U9"/>
    <mergeCell ref="V8:W8"/>
    <mergeCell ref="U43:W43"/>
    <mergeCell ref="U44:U45"/>
    <mergeCell ref="V151:W151"/>
    <mergeCell ref="Q130:Q131"/>
    <mergeCell ref="V44:W44"/>
    <mergeCell ref="Q7:S7"/>
    <mergeCell ref="Q8:Q9"/>
    <mergeCell ref="R8:S8"/>
    <mergeCell ref="Q43:S43"/>
    <mergeCell ref="Q44:Q45"/>
    <mergeCell ref="R44:S44"/>
    <mergeCell ref="U90:W90"/>
    <mergeCell ref="U91:U92"/>
    <mergeCell ref="Q181:S181"/>
    <mergeCell ref="Q182:Q183"/>
    <mergeCell ref="R182:S182"/>
    <mergeCell ref="Q90:S90"/>
    <mergeCell ref="Q91:Q92"/>
    <mergeCell ref="U151:U152"/>
    <mergeCell ref="R130:S130"/>
    <mergeCell ref="Q150:S150"/>
    <mergeCell ref="Q151:Q152"/>
    <mergeCell ref="R151:S151"/>
    <mergeCell ref="R91:S91"/>
    <mergeCell ref="U181:W181"/>
    <mergeCell ref="Q129:S129"/>
    <mergeCell ref="A90:A92"/>
    <mergeCell ref="A129:A131"/>
    <mergeCell ref="I90:L90"/>
    <mergeCell ref="M90:P90"/>
    <mergeCell ref="I129:L129"/>
    <mergeCell ref="H8:H9"/>
    <mergeCell ref="I8:I9"/>
    <mergeCell ref="J8:K8"/>
    <mergeCell ref="E8:E9"/>
    <mergeCell ref="F8:G8"/>
    <mergeCell ref="A41:P41"/>
    <mergeCell ref="A7:A9"/>
    <mergeCell ref="A1:P1"/>
    <mergeCell ref="A2:P2"/>
    <mergeCell ref="A4:P4"/>
    <mergeCell ref="A5:P5"/>
    <mergeCell ref="B7:C8"/>
    <mergeCell ref="E7:H7"/>
    <mergeCell ref="I7:L7"/>
    <mergeCell ref="M7:P7"/>
    <mergeCell ref="N8:P8"/>
    <mergeCell ref="D7:D9"/>
    <mergeCell ref="M44:M45"/>
    <mergeCell ref="L44:L45"/>
    <mergeCell ref="B9:C9"/>
    <mergeCell ref="B35:D35"/>
    <mergeCell ref="A37:P37"/>
    <mergeCell ref="A38:P38"/>
    <mergeCell ref="A40:P40"/>
    <mergeCell ref="L8:L9"/>
    <mergeCell ref="M8:M9"/>
    <mergeCell ref="A43:A45"/>
    <mergeCell ref="D43:D45"/>
    <mergeCell ref="B45:C45"/>
    <mergeCell ref="B82:D82"/>
    <mergeCell ref="H44:H45"/>
    <mergeCell ref="I44:I45"/>
    <mergeCell ref="J44:K44"/>
    <mergeCell ref="F44:G44"/>
    <mergeCell ref="L91:L92"/>
    <mergeCell ref="I130:I131"/>
    <mergeCell ref="A87:P87"/>
    <mergeCell ref="A88:P88"/>
    <mergeCell ref="B43:C44"/>
    <mergeCell ref="E43:H43"/>
    <mergeCell ref="I43:L43"/>
    <mergeCell ref="M43:P43"/>
    <mergeCell ref="E44:E45"/>
    <mergeCell ref="N44:P44"/>
    <mergeCell ref="B131:C131"/>
    <mergeCell ref="F130:G130"/>
    <mergeCell ref="M129:P129"/>
    <mergeCell ref="E130:E131"/>
    <mergeCell ref="E90:H90"/>
    <mergeCell ref="E91:E92"/>
    <mergeCell ref="F91:G91"/>
    <mergeCell ref="H91:H92"/>
    <mergeCell ref="I91:I92"/>
    <mergeCell ref="J91:K91"/>
    <mergeCell ref="A148:P148"/>
    <mergeCell ref="J151:K151"/>
    <mergeCell ref="J130:K130"/>
    <mergeCell ref="L130:L131"/>
    <mergeCell ref="M130:M131"/>
    <mergeCell ref="A124:P124"/>
    <mergeCell ref="A126:P126"/>
    <mergeCell ref="A127:P127"/>
    <mergeCell ref="B129:C130"/>
    <mergeCell ref="E129:H129"/>
    <mergeCell ref="H182:H183"/>
    <mergeCell ref="I182:I183"/>
    <mergeCell ref="E151:E152"/>
    <mergeCell ref="F151:G151"/>
    <mergeCell ref="A150:A152"/>
    <mergeCell ref="M151:M152"/>
    <mergeCell ref="N182:P182"/>
    <mergeCell ref="M181:P181"/>
    <mergeCell ref="H130:H131"/>
    <mergeCell ref="L151:L152"/>
    <mergeCell ref="A179:P179"/>
    <mergeCell ref="B181:C182"/>
    <mergeCell ref="B150:C151"/>
    <mergeCell ref="E150:H150"/>
    <mergeCell ref="I150:L150"/>
    <mergeCell ref="M150:P150"/>
    <mergeCell ref="E182:E183"/>
    <mergeCell ref="F182:G182"/>
    <mergeCell ref="J182:K182"/>
    <mergeCell ref="B152:C152"/>
    <mergeCell ref="A175:P175"/>
    <mergeCell ref="A176:P176"/>
    <mergeCell ref="A178:P178"/>
    <mergeCell ref="B173:D173"/>
    <mergeCell ref="H151:H152"/>
    <mergeCell ref="I151:I152"/>
    <mergeCell ref="M211:P211"/>
    <mergeCell ref="C212:C213"/>
    <mergeCell ref="B204:D204"/>
    <mergeCell ref="A206:P206"/>
    <mergeCell ref="L182:L183"/>
    <mergeCell ref="M182:M183"/>
    <mergeCell ref="D181:D183"/>
    <mergeCell ref="A181:A183"/>
    <mergeCell ref="E181:H181"/>
    <mergeCell ref="I181:L181"/>
    <mergeCell ref="F212:G212"/>
    <mergeCell ref="I212:I213"/>
    <mergeCell ref="J212:K212"/>
    <mergeCell ref="M212:M213"/>
    <mergeCell ref="A208:P208"/>
    <mergeCell ref="A209:P209"/>
    <mergeCell ref="E211:G211"/>
    <mergeCell ref="H211:H213"/>
    <mergeCell ref="I211:K211"/>
    <mergeCell ref="L211:L213"/>
    <mergeCell ref="N91:P91"/>
    <mergeCell ref="N130:P130"/>
    <mergeCell ref="N151:P151"/>
    <mergeCell ref="A84:P84"/>
    <mergeCell ref="A85:P85"/>
    <mergeCell ref="M91:M92"/>
    <mergeCell ref="A123:P123"/>
    <mergeCell ref="D90:D92"/>
    <mergeCell ref="D129:D131"/>
    <mergeCell ref="D150:D152"/>
    <mergeCell ref="B90:C91"/>
    <mergeCell ref="D212:D213"/>
    <mergeCell ref="A219:B219"/>
    <mergeCell ref="A218:B218"/>
    <mergeCell ref="A217:B217"/>
    <mergeCell ref="A216:B216"/>
    <mergeCell ref="A215:B215"/>
    <mergeCell ref="A207:P207"/>
    <mergeCell ref="N212:P212"/>
    <mergeCell ref="E212:E213"/>
    <mergeCell ref="A214:B214"/>
    <mergeCell ref="A211:B213"/>
    <mergeCell ref="C211:D211"/>
    <mergeCell ref="B183:C183"/>
    <mergeCell ref="B92:C92"/>
    <mergeCell ref="B121:D121"/>
    <mergeCell ref="B142:D142"/>
    <mergeCell ref="A144:P144"/>
    <mergeCell ref="A145:P145"/>
    <mergeCell ref="A147:P147"/>
  </mergeCells>
  <conditionalFormatting sqref="P1:P7 P9:P43 P46:P90 P93:P129 P132:P150 P153:P181 P184:P211 P214:P65536">
    <cfRule type="cellIs" priority="24" dxfId="0" operator="greaterThan" stopIfTrue="1">
      <formula>97</formula>
    </cfRule>
  </conditionalFormatting>
  <conditionalFormatting sqref="S1:S65536">
    <cfRule type="cellIs" priority="23" dxfId="0" operator="greaterThan" stopIfTrue="1">
      <formula>97</formula>
    </cfRule>
  </conditionalFormatting>
  <conditionalFormatting sqref="W1:W65536">
    <cfRule type="cellIs" priority="22" dxfId="0" operator="greaterThan" stopIfTrue="1">
      <formula>97</formula>
    </cfRule>
  </conditionalFormatting>
  <conditionalFormatting sqref="Z1:Z65536">
    <cfRule type="cellIs" priority="21" dxfId="20" operator="greaterThan" stopIfTrue="1">
      <formula>99.5</formula>
    </cfRule>
  </conditionalFormatting>
  <conditionalFormatting sqref="T1:T65536">
    <cfRule type="cellIs" priority="20" dxfId="19" operator="lessThan" stopIfTrue="1">
      <formula>0</formula>
    </cfRule>
  </conditionalFormatting>
  <conditionalFormatting sqref="P45">
    <cfRule type="cellIs" priority="6" dxfId="0" operator="greaterThan" stopIfTrue="1">
      <formula>97</formula>
    </cfRule>
  </conditionalFormatting>
  <conditionalFormatting sqref="P92">
    <cfRule type="cellIs" priority="5" dxfId="0" operator="greaterThan" stopIfTrue="1">
      <formula>97</formula>
    </cfRule>
  </conditionalFormatting>
  <conditionalFormatting sqref="P131">
    <cfRule type="cellIs" priority="4" dxfId="0" operator="greaterThan" stopIfTrue="1">
      <formula>97</formula>
    </cfRule>
  </conditionalFormatting>
  <conditionalFormatting sqref="P152">
    <cfRule type="cellIs" priority="3" dxfId="0" operator="greaterThan" stopIfTrue="1">
      <formula>97</formula>
    </cfRule>
  </conditionalFormatting>
  <conditionalFormatting sqref="P183">
    <cfRule type="cellIs" priority="2" dxfId="0" operator="greaterThan" stopIfTrue="1">
      <formula>97</formula>
    </cfRule>
  </conditionalFormatting>
  <conditionalFormatting sqref="P213">
    <cfRule type="cellIs" priority="1" dxfId="0" operator="greaterThan" stopIfTrue="1">
      <formula>97</formula>
    </cfRule>
  </conditionalFormatting>
  <printOptions horizontalCentered="1"/>
  <pageMargins left="0.75" right="0.75" top="1" bottom="1" header="0.5" footer="0.5"/>
  <pageSetup horizontalDpi="600" verticalDpi="600" orientation="portrait" paperSize="9" r:id="rId3"/>
  <rowBreaks count="9" manualBreakCount="9">
    <brk id="55" max="15" man="1"/>
    <brk id="59" max="15" man="1"/>
    <brk id="82" max="15" man="1"/>
    <brk id="136" max="15" man="1"/>
    <brk id="141" max="15" man="1"/>
    <brk id="142" max="15" man="1"/>
    <brk id="196" max="15" man="1"/>
    <brk id="201" max="15" man="1"/>
    <brk id="204" max="15" man="1"/>
  </rowBreaks>
  <legacyDrawing r:id="rId2"/>
</worksheet>
</file>

<file path=xl/worksheets/sheet2.xml><?xml version="1.0" encoding="utf-8"?>
<worksheet xmlns="http://schemas.openxmlformats.org/spreadsheetml/2006/main" xmlns:r="http://schemas.openxmlformats.org/officeDocument/2006/relationships">
  <dimension ref="B1:T257"/>
  <sheetViews>
    <sheetView zoomScale="60" zoomScaleNormal="60" zoomScalePageLayoutView="0" workbookViewId="0" topLeftCell="A219">
      <selection activeCell="M244" sqref="M244:P245"/>
    </sheetView>
  </sheetViews>
  <sheetFormatPr defaultColWidth="9.140625" defaultRowHeight="12.75"/>
  <cols>
    <col min="1" max="1" width="9.140625" style="349" customWidth="1"/>
    <col min="2" max="2" width="4.57421875" style="349" customWidth="1"/>
    <col min="3" max="3" width="22.421875" style="349" customWidth="1"/>
    <col min="4" max="4" width="23.28125" style="349" customWidth="1"/>
    <col min="5" max="5" width="11.7109375" style="349" customWidth="1"/>
    <col min="6" max="6" width="8.140625" style="349" customWidth="1"/>
    <col min="7" max="7" width="13.57421875" style="349" customWidth="1"/>
    <col min="8" max="10" width="12.57421875" style="349" customWidth="1"/>
    <col min="11" max="11" width="11.140625" style="349" customWidth="1"/>
    <col min="12" max="12" width="14.28125" style="349" customWidth="1"/>
    <col min="13" max="14" width="11.7109375" style="349" customWidth="1"/>
    <col min="15" max="15" width="12.421875" style="349" customWidth="1"/>
    <col min="16" max="16" width="6.421875" style="349" customWidth="1"/>
    <col min="17" max="17" width="24.57421875" style="349" customWidth="1"/>
    <col min="18" max="16384" width="9.140625" style="349" customWidth="1"/>
  </cols>
  <sheetData>
    <row r="1" spans="2:17" s="346" customFormat="1" ht="15.75">
      <c r="B1" s="513" t="s">
        <v>153</v>
      </c>
      <c r="C1" s="513"/>
      <c r="D1" s="513"/>
      <c r="E1" s="513"/>
      <c r="F1" s="513"/>
      <c r="G1" s="513"/>
      <c r="H1" s="513"/>
      <c r="I1" s="513"/>
      <c r="J1" s="513"/>
      <c r="K1" s="513"/>
      <c r="L1" s="513"/>
      <c r="M1" s="513"/>
      <c r="N1" s="513"/>
      <c r="O1" s="513"/>
      <c r="P1" s="513"/>
      <c r="Q1" s="513"/>
    </row>
    <row r="2" spans="2:17" s="346" customFormat="1" ht="15.75">
      <c r="B2" s="514" t="s">
        <v>154</v>
      </c>
      <c r="C2" s="514"/>
      <c r="D2" s="514"/>
      <c r="E2" s="514"/>
      <c r="F2" s="514"/>
      <c r="G2" s="514"/>
      <c r="H2" s="514"/>
      <c r="I2" s="514"/>
      <c r="J2" s="514"/>
      <c r="K2" s="514"/>
      <c r="L2" s="514"/>
      <c r="M2" s="514"/>
      <c r="N2" s="514"/>
      <c r="O2" s="514"/>
      <c r="P2" s="514"/>
      <c r="Q2" s="514"/>
    </row>
    <row r="3" spans="2:15" ht="15.75" thickBot="1">
      <c r="B3" s="347"/>
      <c r="C3" s="347"/>
      <c r="D3" s="347"/>
      <c r="E3" s="348"/>
      <c r="F3" s="348"/>
      <c r="G3" s="348"/>
      <c r="H3" s="347"/>
      <c r="I3" s="347"/>
      <c r="J3" s="347"/>
      <c r="K3" s="347"/>
      <c r="L3" s="347"/>
      <c r="O3" s="350" t="s">
        <v>155</v>
      </c>
    </row>
    <row r="4" spans="2:17" ht="15">
      <c r="B4" s="498" t="s">
        <v>32</v>
      </c>
      <c r="C4" s="499"/>
      <c r="D4" s="351"/>
      <c r="E4" s="504" t="s">
        <v>156</v>
      </c>
      <c r="F4" s="505"/>
      <c r="G4" s="505"/>
      <c r="H4" s="506"/>
      <c r="I4" s="504" t="s">
        <v>120</v>
      </c>
      <c r="J4" s="505"/>
      <c r="K4" s="505"/>
      <c r="L4" s="506"/>
      <c r="M4" s="507" t="s">
        <v>157</v>
      </c>
      <c r="N4" s="507"/>
      <c r="O4" s="507"/>
      <c r="P4" s="507"/>
      <c r="Q4" s="352" t="s">
        <v>158</v>
      </c>
    </row>
    <row r="5" spans="2:17" ht="15">
      <c r="B5" s="500"/>
      <c r="C5" s="501"/>
      <c r="D5" s="353" t="s">
        <v>159</v>
      </c>
      <c r="E5" s="508" t="s">
        <v>121</v>
      </c>
      <c r="F5" s="510" t="s">
        <v>122</v>
      </c>
      <c r="G5" s="510"/>
      <c r="H5" s="508" t="s">
        <v>8</v>
      </c>
      <c r="I5" s="508" t="s">
        <v>121</v>
      </c>
      <c r="J5" s="510" t="s">
        <v>122</v>
      </c>
      <c r="K5" s="510"/>
      <c r="L5" s="508" t="s">
        <v>8</v>
      </c>
      <c r="M5" s="444" t="s">
        <v>226</v>
      </c>
      <c r="N5" s="439" t="s">
        <v>160</v>
      </c>
      <c r="O5" s="440"/>
      <c r="P5" s="441"/>
      <c r="Q5" s="354" t="s">
        <v>161</v>
      </c>
    </row>
    <row r="6" spans="2:17" ht="23.25" thickBot="1">
      <c r="B6" s="502"/>
      <c r="C6" s="503"/>
      <c r="D6" s="355" t="s">
        <v>160</v>
      </c>
      <c r="E6" s="509"/>
      <c r="F6" s="356" t="s">
        <v>162</v>
      </c>
      <c r="G6" s="357" t="s">
        <v>123</v>
      </c>
      <c r="H6" s="509"/>
      <c r="I6" s="509"/>
      <c r="J6" s="356" t="s">
        <v>162</v>
      </c>
      <c r="K6" s="357" t="s">
        <v>123</v>
      </c>
      <c r="L6" s="509"/>
      <c r="M6" s="445"/>
      <c r="N6" s="324" t="s">
        <v>236</v>
      </c>
      <c r="O6" s="324" t="s">
        <v>238</v>
      </c>
      <c r="P6" s="345" t="s">
        <v>123</v>
      </c>
      <c r="Q6" s="358" t="s">
        <v>125</v>
      </c>
    </row>
    <row r="7" spans="2:17" ht="19.5" customHeight="1">
      <c r="B7" s="359">
        <v>1</v>
      </c>
      <c r="C7" s="360" t="s">
        <v>13</v>
      </c>
      <c r="D7" s="361">
        <f>+B32+B53</f>
        <v>23</v>
      </c>
      <c r="E7" s="362">
        <f>+E34+E55</f>
        <v>559</v>
      </c>
      <c r="F7" s="362">
        <f>+F34+F55</f>
        <v>559</v>
      </c>
      <c r="G7" s="363">
        <f>+F7/E7*100</f>
        <v>100</v>
      </c>
      <c r="H7" s="362">
        <f>+E7-F7</f>
        <v>0</v>
      </c>
      <c r="I7" s="362">
        <f>+I34+I55</f>
        <v>2913</v>
      </c>
      <c r="J7" s="362">
        <f>+J34+J55</f>
        <v>2913</v>
      </c>
      <c r="K7" s="363">
        <f>+J7/I7*100</f>
        <v>100</v>
      </c>
      <c r="L7" s="362">
        <f>+I7-J7</f>
        <v>0</v>
      </c>
      <c r="M7" s="362">
        <f>+M34+M55</f>
        <v>139336</v>
      </c>
      <c r="N7" s="362">
        <f>+N34+N55</f>
        <v>164550</v>
      </c>
      <c r="O7" s="362">
        <f>+O34+O55</f>
        <v>167963</v>
      </c>
      <c r="P7" s="363">
        <f>+O7/M7*100</f>
        <v>120.54530056841017</v>
      </c>
      <c r="Q7" s="364">
        <f>+E7</f>
        <v>559</v>
      </c>
    </row>
    <row r="8" spans="2:17" ht="19.5" customHeight="1">
      <c r="B8" s="365">
        <f>B7+1</f>
        <v>2</v>
      </c>
      <c r="C8" s="366" t="s">
        <v>14</v>
      </c>
      <c r="D8" s="367">
        <f>+B74+B107</f>
        <v>34</v>
      </c>
      <c r="E8" s="368">
        <f>+E76+E109</f>
        <v>768</v>
      </c>
      <c r="F8" s="368">
        <f>+F76+F109</f>
        <v>768</v>
      </c>
      <c r="G8" s="369">
        <f>+F8/E8*100</f>
        <v>100</v>
      </c>
      <c r="H8" s="368">
        <f>+E8-F8</f>
        <v>0</v>
      </c>
      <c r="I8" s="368">
        <f>+I76+I109</f>
        <v>902</v>
      </c>
      <c r="J8" s="368">
        <f>+J76+J109</f>
        <v>882</v>
      </c>
      <c r="K8" s="369">
        <f>+J8/I8*100</f>
        <v>97.78270509977827</v>
      </c>
      <c r="L8" s="368">
        <f>+I8-J8</f>
        <v>20</v>
      </c>
      <c r="M8" s="368">
        <f>+M76+M109</f>
        <v>157043</v>
      </c>
      <c r="N8" s="368">
        <f>+N76+N109</f>
        <v>186836</v>
      </c>
      <c r="O8" s="368">
        <f>+O76+O109</f>
        <v>192504</v>
      </c>
      <c r="P8" s="369">
        <f>+O8/M8*100</f>
        <v>122.5804397521698</v>
      </c>
      <c r="Q8" s="370">
        <f>+E8</f>
        <v>768</v>
      </c>
    </row>
    <row r="9" spans="2:17" ht="19.5" customHeight="1">
      <c r="B9" s="365">
        <f>B8+1</f>
        <v>3</v>
      </c>
      <c r="C9" s="366" t="s">
        <v>15</v>
      </c>
      <c r="D9" s="367">
        <f>+B124+B147</f>
        <v>17</v>
      </c>
      <c r="E9" s="368">
        <f>+E128+E150</f>
        <v>492</v>
      </c>
      <c r="F9" s="368">
        <f>+F128+F150</f>
        <v>492</v>
      </c>
      <c r="G9" s="369">
        <f>+F9/E9*100</f>
        <v>100</v>
      </c>
      <c r="H9" s="368">
        <f>+E9-F9</f>
        <v>0</v>
      </c>
      <c r="I9" s="368">
        <f>+I128+I150</f>
        <v>1035</v>
      </c>
      <c r="J9" s="368">
        <f>+J128+J150</f>
        <v>1004</v>
      </c>
      <c r="K9" s="369">
        <f>+J9/I9*100</f>
        <v>97.0048309178744</v>
      </c>
      <c r="L9" s="368">
        <f>+I9-J9</f>
        <v>31</v>
      </c>
      <c r="M9" s="368">
        <f>+M128+M150</f>
        <v>135734</v>
      </c>
      <c r="N9" s="368">
        <f>+N128+N150</f>
        <v>139363</v>
      </c>
      <c r="O9" s="368">
        <f>+O128+O150</f>
        <v>143570</v>
      </c>
      <c r="P9" s="369">
        <f>+O9/M9*100</f>
        <v>105.77305612447876</v>
      </c>
      <c r="Q9" s="370">
        <f>+E9+84</f>
        <v>576</v>
      </c>
    </row>
    <row r="10" spans="2:17" ht="19.5" customHeight="1">
      <c r="B10" s="365">
        <f>B9+1</f>
        <v>4</v>
      </c>
      <c r="C10" s="366" t="s">
        <v>29</v>
      </c>
      <c r="D10" s="367">
        <f>+B168+B186+B200+B212+B235+B255</f>
        <v>42</v>
      </c>
      <c r="E10" s="368">
        <f>+E170+E188+E203+E218+E237+E257</f>
        <v>1210</v>
      </c>
      <c r="F10" s="368">
        <f>+F170+F188+F203+F218+F237+F257</f>
        <v>1210</v>
      </c>
      <c r="G10" s="369">
        <f>+F10/E10*100</f>
        <v>100</v>
      </c>
      <c r="H10" s="368">
        <f>+E10-F10</f>
        <v>0</v>
      </c>
      <c r="I10" s="368">
        <f>+I170+I188+I203+I218+I237+I257</f>
        <v>4704</v>
      </c>
      <c r="J10" s="368">
        <f>+J170+J188+J203+J218+J237+J257</f>
        <v>4469</v>
      </c>
      <c r="K10" s="369">
        <f>+J10/I10*100</f>
        <v>95.00425170068027</v>
      </c>
      <c r="L10" s="368">
        <f>+I10-J10</f>
        <v>235</v>
      </c>
      <c r="M10" s="368">
        <f>+M170+M188+M203+M218+M237+M257</f>
        <v>553424</v>
      </c>
      <c r="N10" s="368">
        <f>+N170+N188+N203+N218+N237+N257</f>
        <v>537410</v>
      </c>
      <c r="O10" s="368">
        <f>+O170+O188+O203+O218+O237+O257</f>
        <v>558804</v>
      </c>
      <c r="P10" s="369">
        <f>+O10/M10*100</f>
        <v>100.97212986787707</v>
      </c>
      <c r="Q10" s="370">
        <f>+E10+154</f>
        <v>1364</v>
      </c>
    </row>
    <row r="11" spans="2:20" ht="19.5" customHeight="1">
      <c r="B11" s="365"/>
      <c r="C11" s="366"/>
      <c r="D11" s="366"/>
      <c r="E11" s="368" t="s">
        <v>155</v>
      </c>
      <c r="F11" s="368"/>
      <c r="G11" s="369"/>
      <c r="H11" s="371"/>
      <c r="I11" s="368" t="s">
        <v>155</v>
      </c>
      <c r="J11" s="368"/>
      <c r="K11" s="369"/>
      <c r="L11" s="371"/>
      <c r="M11" s="372"/>
      <c r="N11" s="372"/>
      <c r="O11" s="372"/>
      <c r="P11" s="369"/>
      <c r="Q11" s="373"/>
      <c r="T11" s="349" t="s">
        <v>237</v>
      </c>
    </row>
    <row r="12" spans="2:17" ht="19.5" customHeight="1" thickBot="1">
      <c r="B12" s="374"/>
      <c r="C12" s="375" t="s">
        <v>125</v>
      </c>
      <c r="D12" s="376">
        <f>SUM(D7:D10)</f>
        <v>116</v>
      </c>
      <c r="E12" s="377">
        <f>SUM(E7:E10)</f>
        <v>3029</v>
      </c>
      <c r="F12" s="377">
        <f>SUM(F7:F10)</f>
        <v>3029</v>
      </c>
      <c r="G12" s="378">
        <f>+F12/E12*100</f>
        <v>100</v>
      </c>
      <c r="H12" s="377">
        <f>SUM(H7:H10)</f>
        <v>0</v>
      </c>
      <c r="I12" s="377">
        <f>SUM(I7:I10)</f>
        <v>9554</v>
      </c>
      <c r="J12" s="377">
        <f>SUM(J7:J10)</f>
        <v>9268</v>
      </c>
      <c r="K12" s="378">
        <f>+J12/I12*100</f>
        <v>97.00648942851163</v>
      </c>
      <c r="L12" s="377">
        <f>SUM(L7:L10)</f>
        <v>286</v>
      </c>
      <c r="M12" s="377">
        <f>SUM(M7:M10)</f>
        <v>985537</v>
      </c>
      <c r="N12" s="377">
        <f>SUM(N7:N10)</f>
        <v>1028159</v>
      </c>
      <c r="O12" s="377">
        <f>SUM(O7:O10)</f>
        <v>1062841</v>
      </c>
      <c r="P12" s="378">
        <f>+O12/M12*100</f>
        <v>107.84384553801634</v>
      </c>
      <c r="Q12" s="379">
        <f>SUM(Q7:Q10)</f>
        <v>3267</v>
      </c>
    </row>
    <row r="13" spans="2:12" ht="15">
      <c r="B13" s="497" t="s">
        <v>155</v>
      </c>
      <c r="C13" s="497"/>
      <c r="D13" s="497"/>
      <c r="E13" s="497"/>
      <c r="F13" s="497"/>
      <c r="G13" s="497"/>
      <c r="H13" s="497"/>
      <c r="I13" s="347"/>
      <c r="J13" s="347"/>
      <c r="K13" s="347"/>
      <c r="L13" s="347"/>
    </row>
    <row r="14" spans="2:17" ht="15">
      <c r="B14" s="497"/>
      <c r="C14" s="497"/>
      <c r="D14" s="497"/>
      <c r="E14" s="497"/>
      <c r="F14" s="497"/>
      <c r="G14" s="497"/>
      <c r="H14" s="497"/>
      <c r="I14" s="497"/>
      <c r="J14" s="497"/>
      <c r="K14" s="497"/>
      <c r="L14" s="497"/>
      <c r="M14" s="497"/>
      <c r="N14" s="497"/>
      <c r="O14" s="497"/>
      <c r="P14" s="497"/>
      <c r="Q14" s="497"/>
    </row>
    <row r="15" spans="2:17" ht="15">
      <c r="B15" s="497"/>
      <c r="C15" s="497"/>
      <c r="D15" s="497"/>
      <c r="E15" s="497"/>
      <c r="F15" s="497"/>
      <c r="G15" s="497"/>
      <c r="H15" s="497"/>
      <c r="I15" s="497"/>
      <c r="J15" s="497"/>
      <c r="K15" s="497"/>
      <c r="L15" s="497"/>
      <c r="M15" s="497"/>
      <c r="N15" s="497"/>
      <c r="O15" s="497"/>
      <c r="P15" s="497"/>
      <c r="Q15" s="497"/>
    </row>
    <row r="16" spans="5:12" ht="15">
      <c r="E16" s="380"/>
      <c r="F16" s="380"/>
      <c r="G16" s="381"/>
      <c r="H16" s="382"/>
      <c r="I16" s="382"/>
      <c r="J16" s="382"/>
      <c r="K16" s="382"/>
      <c r="L16" s="382"/>
    </row>
    <row r="17" spans="2:16" ht="16.5" thickBot="1">
      <c r="B17" s="349" t="s">
        <v>163</v>
      </c>
      <c r="C17" s="383"/>
      <c r="D17" s="383"/>
      <c r="E17" s="383"/>
      <c r="F17" s="383"/>
      <c r="G17" s="383"/>
      <c r="H17" s="383"/>
      <c r="I17" s="383"/>
      <c r="J17" s="383"/>
      <c r="K17" s="383"/>
      <c r="L17" s="383"/>
      <c r="M17" s="511"/>
      <c r="N17" s="511"/>
      <c r="O17" s="511"/>
      <c r="P17" s="346"/>
    </row>
    <row r="18" spans="2:17" ht="15">
      <c r="B18" s="498" t="s">
        <v>164</v>
      </c>
      <c r="C18" s="499"/>
      <c r="D18" s="351"/>
      <c r="E18" s="504" t="s">
        <v>156</v>
      </c>
      <c r="F18" s="505"/>
      <c r="G18" s="505"/>
      <c r="H18" s="506"/>
      <c r="I18" s="504" t="s">
        <v>120</v>
      </c>
      <c r="J18" s="505"/>
      <c r="K18" s="505"/>
      <c r="L18" s="506"/>
      <c r="M18" s="507" t="s">
        <v>157</v>
      </c>
      <c r="N18" s="507"/>
      <c r="O18" s="507"/>
      <c r="P18" s="507"/>
      <c r="Q18" s="384"/>
    </row>
    <row r="19" spans="2:17" ht="15">
      <c r="B19" s="500"/>
      <c r="C19" s="501"/>
      <c r="D19" s="353"/>
      <c r="E19" s="508" t="s">
        <v>121</v>
      </c>
      <c r="F19" s="510" t="s">
        <v>122</v>
      </c>
      <c r="G19" s="510"/>
      <c r="H19" s="508" t="s">
        <v>8</v>
      </c>
      <c r="I19" s="508" t="s">
        <v>121</v>
      </c>
      <c r="J19" s="510" t="s">
        <v>122</v>
      </c>
      <c r="K19" s="510"/>
      <c r="L19" s="508" t="s">
        <v>8</v>
      </c>
      <c r="M19" s="444" t="s">
        <v>226</v>
      </c>
      <c r="N19" s="439" t="s">
        <v>160</v>
      </c>
      <c r="O19" s="440"/>
      <c r="P19" s="441"/>
      <c r="Q19" s="385" t="s">
        <v>160</v>
      </c>
    </row>
    <row r="20" spans="2:17" ht="23.25" thickBot="1">
      <c r="B20" s="502"/>
      <c r="C20" s="503"/>
      <c r="D20" s="355"/>
      <c r="E20" s="509"/>
      <c r="F20" s="356" t="s">
        <v>162</v>
      </c>
      <c r="G20" s="357" t="s">
        <v>123</v>
      </c>
      <c r="H20" s="509"/>
      <c r="I20" s="509"/>
      <c r="J20" s="356" t="s">
        <v>162</v>
      </c>
      <c r="K20" s="357" t="s">
        <v>123</v>
      </c>
      <c r="L20" s="509"/>
      <c r="M20" s="445"/>
      <c r="N20" s="324" t="s">
        <v>236</v>
      </c>
      <c r="O20" s="324" t="s">
        <v>238</v>
      </c>
      <c r="P20" s="345" t="s">
        <v>123</v>
      </c>
      <c r="Q20" s="386" t="s">
        <v>165</v>
      </c>
    </row>
    <row r="21" spans="2:17" ht="15">
      <c r="B21" s="387">
        <v>1</v>
      </c>
      <c r="C21" s="366" t="s">
        <v>17</v>
      </c>
      <c r="D21" s="366"/>
      <c r="E21" s="368">
        <f>+reg1!E11</f>
        <v>1</v>
      </c>
      <c r="F21" s="368">
        <f>+reg1!F11</f>
        <v>1</v>
      </c>
      <c r="G21" s="369">
        <f aca="true" t="shared" si="0" ref="G21:G32">+F21/E21*100</f>
        <v>100</v>
      </c>
      <c r="H21" s="368">
        <f aca="true" t="shared" si="1" ref="H21:H32">+E21-F21</f>
        <v>0</v>
      </c>
      <c r="I21" s="368">
        <f>+reg1!I11</f>
        <v>8</v>
      </c>
      <c r="J21" s="368">
        <f>+reg1!J11</f>
        <v>8</v>
      </c>
      <c r="K21" s="369">
        <f aca="true" t="shared" si="2" ref="K21:K32">+J21/I21*100</f>
        <v>100</v>
      </c>
      <c r="L21" s="368">
        <f aca="true" t="shared" si="3" ref="L21:L32">+I21-J21</f>
        <v>0</v>
      </c>
      <c r="M21" s="368">
        <f>+reg1!M11</f>
        <v>411</v>
      </c>
      <c r="N21" s="368">
        <f>+reg1!N11</f>
        <v>391</v>
      </c>
      <c r="O21" s="368">
        <f>+reg1!O11</f>
        <v>413</v>
      </c>
      <c r="P21" s="369">
        <f aca="true" t="shared" si="4" ref="P21:P32">+O21/M21*100</f>
        <v>100.48661800486617</v>
      </c>
      <c r="Q21" s="388" t="s">
        <v>166</v>
      </c>
    </row>
    <row r="22" spans="2:17" ht="15">
      <c r="B22" s="365">
        <f aca="true" t="shared" si="5" ref="B22:B27">B21+1</f>
        <v>2</v>
      </c>
      <c r="C22" s="366" t="s">
        <v>18</v>
      </c>
      <c r="D22" s="366"/>
      <c r="E22" s="368">
        <f>+reg1!E12</f>
        <v>43</v>
      </c>
      <c r="F22" s="368">
        <f>+reg1!F12</f>
        <v>43</v>
      </c>
      <c r="G22" s="369">
        <f t="shared" si="0"/>
        <v>100</v>
      </c>
      <c r="H22" s="368">
        <f t="shared" si="1"/>
        <v>0</v>
      </c>
      <c r="I22" s="368">
        <f>+reg1!I12</f>
        <v>203</v>
      </c>
      <c r="J22" s="368">
        <f>+reg1!J12</f>
        <v>203</v>
      </c>
      <c r="K22" s="369">
        <f t="shared" si="2"/>
        <v>100</v>
      </c>
      <c r="L22" s="368">
        <f t="shared" si="3"/>
        <v>0</v>
      </c>
      <c r="M22" s="368">
        <f>+reg1!M12</f>
        <v>8269</v>
      </c>
      <c r="N22" s="368">
        <f>+reg1!N12</f>
        <v>9426</v>
      </c>
      <c r="O22" s="368">
        <f>+reg1!O12</f>
        <v>9569</v>
      </c>
      <c r="P22" s="369">
        <f t="shared" si="4"/>
        <v>115.72136896843632</v>
      </c>
      <c r="Q22" s="388" t="s">
        <v>166</v>
      </c>
    </row>
    <row r="23" spans="2:17" ht="15">
      <c r="B23" s="365">
        <f t="shared" si="5"/>
        <v>3</v>
      </c>
      <c r="C23" s="366" t="s">
        <v>20</v>
      </c>
      <c r="D23" s="366"/>
      <c r="E23" s="368">
        <f>+reg1!E13</f>
        <v>14</v>
      </c>
      <c r="F23" s="368">
        <f>+reg1!F13</f>
        <v>14</v>
      </c>
      <c r="G23" s="369">
        <f t="shared" si="0"/>
        <v>100</v>
      </c>
      <c r="H23" s="368">
        <f t="shared" si="1"/>
        <v>0</v>
      </c>
      <c r="I23" s="368">
        <f>+reg1!I13</f>
        <v>77</v>
      </c>
      <c r="J23" s="368">
        <f>+reg1!J13</f>
        <v>77</v>
      </c>
      <c r="K23" s="369">
        <f t="shared" si="2"/>
        <v>100</v>
      </c>
      <c r="L23" s="368">
        <f t="shared" si="3"/>
        <v>0</v>
      </c>
      <c r="M23" s="368">
        <f>+reg1!M13</f>
        <v>3568</v>
      </c>
      <c r="N23" s="368">
        <f>+reg1!N13</f>
        <v>5801</v>
      </c>
      <c r="O23" s="368">
        <f>+reg1!O13</f>
        <v>5921</v>
      </c>
      <c r="P23" s="369">
        <f t="shared" si="4"/>
        <v>165.94730941704037</v>
      </c>
      <c r="Q23" s="388" t="s">
        <v>166</v>
      </c>
    </row>
    <row r="24" spans="2:17" ht="15">
      <c r="B24" s="365">
        <f t="shared" si="5"/>
        <v>4</v>
      </c>
      <c r="C24" s="366" t="s">
        <v>21</v>
      </c>
      <c r="D24" s="366"/>
      <c r="E24" s="368">
        <f>+reg1!E14</f>
        <v>11</v>
      </c>
      <c r="F24" s="368">
        <f>+reg1!F14</f>
        <v>11</v>
      </c>
      <c r="G24" s="369">
        <f t="shared" si="0"/>
        <v>100</v>
      </c>
      <c r="H24" s="368">
        <f t="shared" si="1"/>
        <v>0</v>
      </c>
      <c r="I24" s="368">
        <f>+reg1!I14</f>
        <v>64</v>
      </c>
      <c r="J24" s="368">
        <f>+reg1!J14</f>
        <v>64</v>
      </c>
      <c r="K24" s="369">
        <f t="shared" si="2"/>
        <v>100</v>
      </c>
      <c r="L24" s="368">
        <f t="shared" si="3"/>
        <v>0</v>
      </c>
      <c r="M24" s="368">
        <f>+reg1!M14</f>
        <v>2403</v>
      </c>
      <c r="N24" s="368">
        <f>+reg1!N14</f>
        <v>3147</v>
      </c>
      <c r="O24" s="368">
        <f>+reg1!O14</f>
        <v>3223</v>
      </c>
      <c r="P24" s="369">
        <f t="shared" si="4"/>
        <v>134.12401165210156</v>
      </c>
      <c r="Q24" s="388" t="s">
        <v>166</v>
      </c>
    </row>
    <row r="25" spans="2:17" ht="15">
      <c r="B25" s="365">
        <f t="shared" si="5"/>
        <v>5</v>
      </c>
      <c r="C25" s="366" t="s">
        <v>22</v>
      </c>
      <c r="D25" s="366"/>
      <c r="E25" s="368">
        <f>+reg1!E15</f>
        <v>3</v>
      </c>
      <c r="F25" s="368">
        <f>+reg1!F15</f>
        <v>3</v>
      </c>
      <c r="G25" s="369">
        <f t="shared" si="0"/>
        <v>100</v>
      </c>
      <c r="H25" s="368">
        <f t="shared" si="1"/>
        <v>0</v>
      </c>
      <c r="I25" s="368">
        <f>+reg1!I15</f>
        <v>10</v>
      </c>
      <c r="J25" s="368">
        <f>+reg1!J15</f>
        <v>10</v>
      </c>
      <c r="K25" s="369">
        <f t="shared" si="2"/>
        <v>100</v>
      </c>
      <c r="L25" s="368">
        <f t="shared" si="3"/>
        <v>0</v>
      </c>
      <c r="M25" s="368">
        <f>+reg1!M15</f>
        <v>304</v>
      </c>
      <c r="N25" s="368">
        <f>+reg1!N15</f>
        <v>239</v>
      </c>
      <c r="O25" s="368">
        <f>+reg1!O15</f>
        <v>253</v>
      </c>
      <c r="P25" s="369">
        <f t="shared" si="4"/>
        <v>83.22368421052632</v>
      </c>
      <c r="Q25" s="388" t="s">
        <v>166</v>
      </c>
    </row>
    <row r="26" spans="2:17" ht="15">
      <c r="B26" s="365">
        <f t="shared" si="5"/>
        <v>6</v>
      </c>
      <c r="C26" s="366" t="s">
        <v>44</v>
      </c>
      <c r="D26" s="366"/>
      <c r="E26" s="368">
        <f>+reg1!E16</f>
        <v>4</v>
      </c>
      <c r="F26" s="368">
        <f>+reg1!F16</f>
        <v>4</v>
      </c>
      <c r="G26" s="369">
        <f t="shared" si="0"/>
        <v>100</v>
      </c>
      <c r="H26" s="368">
        <f t="shared" si="1"/>
        <v>0</v>
      </c>
      <c r="I26" s="368">
        <f>+reg1!I16</f>
        <v>11</v>
      </c>
      <c r="J26" s="368">
        <f>+reg1!J16</f>
        <v>11</v>
      </c>
      <c r="K26" s="369">
        <f t="shared" si="2"/>
        <v>100</v>
      </c>
      <c r="L26" s="368">
        <f t="shared" si="3"/>
        <v>0</v>
      </c>
      <c r="M26" s="368">
        <f>+reg1!M16</f>
        <v>574</v>
      </c>
      <c r="N26" s="368">
        <f>+reg1!N16</f>
        <v>468</v>
      </c>
      <c r="O26" s="368">
        <f>+reg1!O16</f>
        <v>487</v>
      </c>
      <c r="P26" s="369">
        <f t="shared" si="4"/>
        <v>84.8432055749129</v>
      </c>
      <c r="Q26" s="388" t="s">
        <v>166</v>
      </c>
    </row>
    <row r="27" spans="2:17" ht="15">
      <c r="B27" s="365">
        <f t="shared" si="5"/>
        <v>7</v>
      </c>
      <c r="C27" s="366" t="s">
        <v>24</v>
      </c>
      <c r="D27" s="366"/>
      <c r="E27" s="368">
        <f>+reg1!E17</f>
        <v>80</v>
      </c>
      <c r="F27" s="368">
        <f>+reg1!F17</f>
        <v>80</v>
      </c>
      <c r="G27" s="369">
        <f t="shared" si="0"/>
        <v>100</v>
      </c>
      <c r="H27" s="368">
        <f t="shared" si="1"/>
        <v>0</v>
      </c>
      <c r="I27" s="368">
        <f>+reg1!I17</f>
        <v>417</v>
      </c>
      <c r="J27" s="368">
        <f>+reg1!J17</f>
        <v>417</v>
      </c>
      <c r="K27" s="369">
        <f t="shared" si="2"/>
        <v>100</v>
      </c>
      <c r="L27" s="368">
        <f t="shared" si="3"/>
        <v>0</v>
      </c>
      <c r="M27" s="368">
        <f>+reg1!M17</f>
        <v>25285</v>
      </c>
      <c r="N27" s="368">
        <f>+reg1!N17</f>
        <v>35432</v>
      </c>
      <c r="O27" s="368">
        <f>+reg1!O17</f>
        <v>36145</v>
      </c>
      <c r="P27" s="369">
        <f t="shared" si="4"/>
        <v>142.95036582954322</v>
      </c>
      <c r="Q27" s="388" t="s">
        <v>166</v>
      </c>
    </row>
    <row r="28" spans="2:17" ht="15">
      <c r="B28" s="365">
        <v>8</v>
      </c>
      <c r="C28" s="366" t="s">
        <v>26</v>
      </c>
      <c r="D28" s="366"/>
      <c r="E28" s="368">
        <f>+reg1!E18</f>
        <v>16</v>
      </c>
      <c r="F28" s="368">
        <f>+reg1!F18</f>
        <v>16</v>
      </c>
      <c r="G28" s="369">
        <f t="shared" si="0"/>
        <v>100</v>
      </c>
      <c r="H28" s="368">
        <f t="shared" si="1"/>
        <v>0</v>
      </c>
      <c r="I28" s="368">
        <f>+reg1!I18</f>
        <v>109</v>
      </c>
      <c r="J28" s="368">
        <f>+reg1!J18</f>
        <v>109</v>
      </c>
      <c r="K28" s="369">
        <f t="shared" si="2"/>
        <v>100</v>
      </c>
      <c r="L28" s="368">
        <f t="shared" si="3"/>
        <v>0</v>
      </c>
      <c r="M28" s="368">
        <f>+reg1!M18</f>
        <v>5807</v>
      </c>
      <c r="N28" s="368">
        <f>+reg1!N18</f>
        <v>6478</v>
      </c>
      <c r="O28" s="368">
        <f>+reg1!O18</f>
        <v>6653</v>
      </c>
      <c r="P28" s="369">
        <f t="shared" si="4"/>
        <v>114.56862407439297</v>
      </c>
      <c r="Q28" s="388" t="s">
        <v>166</v>
      </c>
    </row>
    <row r="29" spans="2:17" ht="15">
      <c r="B29" s="365">
        <v>9</v>
      </c>
      <c r="C29" s="366" t="s">
        <v>49</v>
      </c>
      <c r="D29" s="366"/>
      <c r="E29" s="368">
        <f>+reg1!E19</f>
        <v>33</v>
      </c>
      <c r="F29" s="368">
        <f>+reg1!F19</f>
        <v>33</v>
      </c>
      <c r="G29" s="369">
        <f t="shared" si="0"/>
        <v>100</v>
      </c>
      <c r="H29" s="368">
        <f t="shared" si="1"/>
        <v>0</v>
      </c>
      <c r="I29" s="368">
        <f>+reg1!I19</f>
        <v>185</v>
      </c>
      <c r="J29" s="368">
        <f>+reg1!J19</f>
        <v>185</v>
      </c>
      <c r="K29" s="369">
        <f t="shared" si="2"/>
        <v>100</v>
      </c>
      <c r="L29" s="368">
        <f t="shared" si="3"/>
        <v>0</v>
      </c>
      <c r="M29" s="368">
        <f>+reg1!M19</f>
        <v>6698</v>
      </c>
      <c r="N29" s="368">
        <f>+reg1!N19</f>
        <v>8227</v>
      </c>
      <c r="O29" s="368">
        <f>+reg1!O19</f>
        <v>8383</v>
      </c>
      <c r="P29" s="369">
        <f t="shared" si="4"/>
        <v>125.15676321289936</v>
      </c>
      <c r="Q29" s="388" t="s">
        <v>166</v>
      </c>
    </row>
    <row r="30" spans="2:17" ht="15">
      <c r="B30" s="365">
        <v>10</v>
      </c>
      <c r="C30" s="366" t="s">
        <v>50</v>
      </c>
      <c r="D30" s="366"/>
      <c r="E30" s="368">
        <f>+reg1!E20</f>
        <v>23</v>
      </c>
      <c r="F30" s="368">
        <f>+reg1!F20</f>
        <v>23</v>
      </c>
      <c r="G30" s="369">
        <f t="shared" si="0"/>
        <v>100</v>
      </c>
      <c r="H30" s="368">
        <f t="shared" si="1"/>
        <v>0</v>
      </c>
      <c r="I30" s="368">
        <f>+reg1!I20</f>
        <v>152</v>
      </c>
      <c r="J30" s="368">
        <f>+reg1!J20</f>
        <v>152</v>
      </c>
      <c r="K30" s="369">
        <f t="shared" si="2"/>
        <v>100</v>
      </c>
      <c r="L30" s="368">
        <f t="shared" si="3"/>
        <v>0</v>
      </c>
      <c r="M30" s="368">
        <f>+reg1!M20</f>
        <v>5040</v>
      </c>
      <c r="N30" s="368">
        <f>+reg1!N20</f>
        <v>6321</v>
      </c>
      <c r="O30" s="368">
        <f>+reg1!O20</f>
        <v>6485</v>
      </c>
      <c r="P30" s="369">
        <f t="shared" si="4"/>
        <v>128.67063492063494</v>
      </c>
      <c r="Q30" s="388" t="s">
        <v>166</v>
      </c>
    </row>
    <row r="31" spans="2:17" ht="15">
      <c r="B31" s="365">
        <v>11</v>
      </c>
      <c r="C31" s="366" t="s">
        <v>52</v>
      </c>
      <c r="D31" s="366"/>
      <c r="E31" s="368">
        <f>+reg1!E21</f>
        <v>24</v>
      </c>
      <c r="F31" s="368">
        <f>+reg1!F21</f>
        <v>24</v>
      </c>
      <c r="G31" s="369">
        <f t="shared" si="0"/>
        <v>100</v>
      </c>
      <c r="H31" s="368">
        <f t="shared" si="1"/>
        <v>0</v>
      </c>
      <c r="I31" s="368">
        <f>+reg1!I21</f>
        <v>131</v>
      </c>
      <c r="J31" s="368">
        <f>+reg1!J21</f>
        <v>131</v>
      </c>
      <c r="K31" s="369">
        <f t="shared" si="2"/>
        <v>100</v>
      </c>
      <c r="L31" s="368">
        <f t="shared" si="3"/>
        <v>0</v>
      </c>
      <c r="M31" s="368">
        <f>+reg1!M21</f>
        <v>5749</v>
      </c>
      <c r="N31" s="368">
        <f>+reg1!N21</f>
        <v>6875</v>
      </c>
      <c r="O31" s="368">
        <f>+reg1!O21</f>
        <v>6985</v>
      </c>
      <c r="P31" s="369">
        <f t="shared" si="4"/>
        <v>121.49939119846931</v>
      </c>
      <c r="Q31" s="388" t="s">
        <v>166</v>
      </c>
    </row>
    <row r="32" spans="2:17" ht="15">
      <c r="B32" s="365">
        <v>12</v>
      </c>
      <c r="C32" s="366" t="s">
        <v>34</v>
      </c>
      <c r="D32" s="366"/>
      <c r="E32" s="368">
        <f>+reg1!E22</f>
        <v>33</v>
      </c>
      <c r="F32" s="368">
        <f>+reg1!F22</f>
        <v>33</v>
      </c>
      <c r="G32" s="369">
        <f t="shared" si="0"/>
        <v>100</v>
      </c>
      <c r="H32" s="368">
        <f t="shared" si="1"/>
        <v>0</v>
      </c>
      <c r="I32" s="368">
        <f>+reg1!I22</f>
        <v>164</v>
      </c>
      <c r="J32" s="368">
        <f>+reg1!J22</f>
        <v>164</v>
      </c>
      <c r="K32" s="369">
        <f t="shared" si="2"/>
        <v>100</v>
      </c>
      <c r="L32" s="368">
        <f t="shared" si="3"/>
        <v>0</v>
      </c>
      <c r="M32" s="368">
        <f>+reg1!M22</f>
        <v>8179</v>
      </c>
      <c r="N32" s="368">
        <f>+reg1!N22</f>
        <v>9278</v>
      </c>
      <c r="O32" s="368">
        <f>+reg1!O22</f>
        <v>9440</v>
      </c>
      <c r="P32" s="369">
        <f t="shared" si="4"/>
        <v>115.41753270570973</v>
      </c>
      <c r="Q32" s="388" t="s">
        <v>166</v>
      </c>
    </row>
    <row r="33" spans="2:17" ht="15.75" thickBot="1">
      <c r="B33" s="365"/>
      <c r="C33" s="366"/>
      <c r="D33" s="366"/>
      <c r="E33" s="368"/>
      <c r="F33" s="368"/>
      <c r="G33" s="368"/>
      <c r="H33" s="368"/>
      <c r="I33" s="368"/>
      <c r="J33" s="368"/>
      <c r="K33" s="368"/>
      <c r="L33" s="368"/>
      <c r="M33" s="368"/>
      <c r="N33" s="368"/>
      <c r="O33" s="368"/>
      <c r="P33" s="368"/>
      <c r="Q33" s="389"/>
    </row>
    <row r="34" spans="2:17" ht="15.75" thickBot="1">
      <c r="B34" s="390"/>
      <c r="C34" s="391" t="s">
        <v>125</v>
      </c>
      <c r="D34" s="391"/>
      <c r="E34" s="392">
        <f>SUM(E21:E32)</f>
        <v>285</v>
      </c>
      <c r="F34" s="392">
        <f>SUM(F21:F32)</f>
        <v>285</v>
      </c>
      <c r="G34" s="392">
        <f>+F34/E34*100</f>
        <v>100</v>
      </c>
      <c r="H34" s="392">
        <f>SUM(H21:H32)</f>
        <v>0</v>
      </c>
      <c r="I34" s="392">
        <f>SUM(I21:I32)</f>
        <v>1531</v>
      </c>
      <c r="J34" s="392">
        <f>SUM(J21:J32)</f>
        <v>1531</v>
      </c>
      <c r="K34" s="392">
        <f>+J34/I34*100</f>
        <v>100</v>
      </c>
      <c r="L34" s="392">
        <f>SUM(L21:L32)</f>
        <v>0</v>
      </c>
      <c r="M34" s="392">
        <f>SUM(M21:M32)</f>
        <v>72287</v>
      </c>
      <c r="N34" s="392">
        <f>SUM(N21:N32)</f>
        <v>92083</v>
      </c>
      <c r="O34" s="392">
        <f>SUM(O21:O32)</f>
        <v>93957</v>
      </c>
      <c r="P34" s="392">
        <f>+O34/M34*100</f>
        <v>129.97772766887545</v>
      </c>
      <c r="Q34" s="393"/>
    </row>
    <row r="35" spans="3:12" ht="15">
      <c r="C35" s="347"/>
      <c r="D35" s="347"/>
      <c r="E35" s="381"/>
      <c r="F35" s="381"/>
      <c r="G35" s="381"/>
      <c r="H35" s="394"/>
      <c r="I35" s="394"/>
      <c r="J35" s="394"/>
      <c r="K35" s="394"/>
      <c r="L35" s="394"/>
    </row>
    <row r="36" spans="2:17" ht="15">
      <c r="B36" s="497"/>
      <c r="C36" s="497"/>
      <c r="D36" s="497"/>
      <c r="E36" s="497"/>
      <c r="F36" s="497"/>
      <c r="G36" s="497"/>
      <c r="H36" s="497"/>
      <c r="I36" s="497"/>
      <c r="J36" s="497"/>
      <c r="K36" s="497"/>
      <c r="L36" s="497"/>
      <c r="M36" s="497"/>
      <c r="N36" s="497"/>
      <c r="O36" s="497"/>
      <c r="P36" s="497"/>
      <c r="Q36" s="497"/>
    </row>
    <row r="37" spans="2:17" ht="15">
      <c r="B37" s="497"/>
      <c r="C37" s="497"/>
      <c r="D37" s="497"/>
      <c r="E37" s="497"/>
      <c r="F37" s="497"/>
      <c r="G37" s="497"/>
      <c r="H37" s="497"/>
      <c r="I37" s="497"/>
      <c r="J37" s="497"/>
      <c r="K37" s="497"/>
      <c r="L37" s="497"/>
      <c r="M37" s="497"/>
      <c r="N37" s="497"/>
      <c r="O37" s="497"/>
      <c r="P37" s="497"/>
      <c r="Q37" s="497"/>
    </row>
    <row r="38" spans="2:16" ht="15">
      <c r="B38" s="395"/>
      <c r="C38" s="395"/>
      <c r="D38" s="395"/>
      <c r="E38" s="395"/>
      <c r="F38" s="395"/>
      <c r="G38" s="395"/>
      <c r="H38" s="395"/>
      <c r="I38" s="395"/>
      <c r="J38" s="395"/>
      <c r="K38" s="395"/>
      <c r="L38" s="395"/>
      <c r="M38" s="395"/>
      <c r="N38" s="395"/>
      <c r="O38" s="395"/>
      <c r="P38" s="395"/>
    </row>
    <row r="39" spans="2:16" ht="16.5" thickBot="1">
      <c r="B39" s="349" t="s">
        <v>167</v>
      </c>
      <c r="M39" s="511"/>
      <c r="N39" s="511"/>
      <c r="O39" s="511"/>
      <c r="P39" s="346"/>
    </row>
    <row r="40" spans="2:17" ht="15">
      <c r="B40" s="498" t="s">
        <v>168</v>
      </c>
      <c r="C40" s="499"/>
      <c r="D40" s="351"/>
      <c r="E40" s="504" t="s">
        <v>156</v>
      </c>
      <c r="F40" s="505"/>
      <c r="G40" s="505"/>
      <c r="H40" s="506"/>
      <c r="I40" s="504" t="s">
        <v>120</v>
      </c>
      <c r="J40" s="505"/>
      <c r="K40" s="505"/>
      <c r="L40" s="506"/>
      <c r="M40" s="507" t="s">
        <v>157</v>
      </c>
      <c r="N40" s="507"/>
      <c r="O40" s="507"/>
      <c r="P40" s="507"/>
      <c r="Q40" s="384"/>
    </row>
    <row r="41" spans="2:17" ht="15" customHeight="1">
      <c r="B41" s="500"/>
      <c r="C41" s="501"/>
      <c r="D41" s="353"/>
      <c r="E41" s="508" t="s">
        <v>121</v>
      </c>
      <c r="F41" s="510" t="s">
        <v>122</v>
      </c>
      <c r="G41" s="510"/>
      <c r="H41" s="508" t="s">
        <v>8</v>
      </c>
      <c r="I41" s="508" t="s">
        <v>121</v>
      </c>
      <c r="J41" s="510" t="s">
        <v>122</v>
      </c>
      <c r="K41" s="510"/>
      <c r="L41" s="508" t="s">
        <v>8</v>
      </c>
      <c r="M41" s="444" t="s">
        <v>226</v>
      </c>
      <c r="N41" s="439" t="s">
        <v>160</v>
      </c>
      <c r="O41" s="440"/>
      <c r="P41" s="441"/>
      <c r="Q41" s="385" t="s">
        <v>160</v>
      </c>
    </row>
    <row r="42" spans="2:17" ht="23.25" thickBot="1">
      <c r="B42" s="502"/>
      <c r="C42" s="503"/>
      <c r="D42" s="355"/>
      <c r="E42" s="509"/>
      <c r="F42" s="356" t="s">
        <v>162</v>
      </c>
      <c r="G42" s="357" t="s">
        <v>123</v>
      </c>
      <c r="H42" s="509"/>
      <c r="I42" s="509"/>
      <c r="J42" s="356" t="s">
        <v>162</v>
      </c>
      <c r="K42" s="357" t="s">
        <v>123</v>
      </c>
      <c r="L42" s="509"/>
      <c r="M42" s="445"/>
      <c r="N42" s="324" t="s">
        <v>236</v>
      </c>
      <c r="O42" s="324" t="s">
        <v>238</v>
      </c>
      <c r="P42" s="345" t="s">
        <v>123</v>
      </c>
      <c r="Q42" s="386" t="s">
        <v>165</v>
      </c>
    </row>
    <row r="43" spans="2:17" ht="15">
      <c r="B43" s="365">
        <v>1</v>
      </c>
      <c r="C43" s="366" t="s">
        <v>19</v>
      </c>
      <c r="D43" s="366"/>
      <c r="E43" s="368">
        <f>+reg1!E24</f>
        <v>31</v>
      </c>
      <c r="F43" s="368">
        <f>+reg1!F24</f>
        <v>31</v>
      </c>
      <c r="G43" s="369">
        <f aca="true" t="shared" si="6" ref="G43:G53">+F43/E43*100</f>
        <v>100</v>
      </c>
      <c r="H43" s="368">
        <f aca="true" t="shared" si="7" ref="H43:H53">+E43-F43</f>
        <v>0</v>
      </c>
      <c r="I43" s="368">
        <f>+reg1!I24</f>
        <v>118</v>
      </c>
      <c r="J43" s="368">
        <f>+reg1!J24</f>
        <v>118</v>
      </c>
      <c r="K43" s="369">
        <f aca="true" t="shared" si="8" ref="K43:K53">+J43/I43*100</f>
        <v>100</v>
      </c>
      <c r="L43" s="368">
        <f aca="true" t="shared" si="9" ref="L43:L53">+I43-J43</f>
        <v>0</v>
      </c>
      <c r="M43" s="368">
        <f>+reg1!M24</f>
        <v>7375</v>
      </c>
      <c r="N43" s="368">
        <f>+reg1!N24</f>
        <v>7576</v>
      </c>
      <c r="O43" s="368">
        <f>+reg1!O24</f>
        <v>7758</v>
      </c>
      <c r="P43" s="369">
        <f aca="true" t="shared" si="10" ref="P43:P53">+O43/M43*100</f>
        <v>105.19322033898304</v>
      </c>
      <c r="Q43" s="388" t="s">
        <v>166</v>
      </c>
    </row>
    <row r="44" spans="2:17" ht="15">
      <c r="B44" s="365">
        <f aca="true" t="shared" si="11" ref="B44:B52">B43+1</f>
        <v>2</v>
      </c>
      <c r="C44" s="366" t="s">
        <v>128</v>
      </c>
      <c r="D44" s="366"/>
      <c r="E44" s="368">
        <f>+reg1!E25</f>
        <v>43</v>
      </c>
      <c r="F44" s="368">
        <f>+reg1!F25</f>
        <v>43</v>
      </c>
      <c r="G44" s="369">
        <f t="shared" si="6"/>
        <v>100</v>
      </c>
      <c r="H44" s="368">
        <f t="shared" si="7"/>
        <v>0</v>
      </c>
      <c r="I44" s="368">
        <f>+reg1!I25</f>
        <v>160</v>
      </c>
      <c r="J44" s="368">
        <f>+reg1!J25</f>
        <v>160</v>
      </c>
      <c r="K44" s="369">
        <f t="shared" si="8"/>
        <v>100</v>
      </c>
      <c r="L44" s="368">
        <f t="shared" si="9"/>
        <v>0</v>
      </c>
      <c r="M44" s="368">
        <f>+reg1!M25</f>
        <v>12797</v>
      </c>
      <c r="N44" s="368">
        <f>+reg1!N25</f>
        <v>15180</v>
      </c>
      <c r="O44" s="368">
        <f>+reg1!O25</f>
        <v>15442</v>
      </c>
      <c r="P44" s="369">
        <f t="shared" si="10"/>
        <v>120.66890677502539</v>
      </c>
      <c r="Q44" s="388" t="s">
        <v>166</v>
      </c>
    </row>
    <row r="45" spans="2:17" ht="15">
      <c r="B45" s="365">
        <f t="shared" si="11"/>
        <v>3</v>
      </c>
      <c r="C45" s="366" t="s">
        <v>169</v>
      </c>
      <c r="D45" s="366"/>
      <c r="E45" s="368">
        <f>+reg1!E26</f>
        <v>23</v>
      </c>
      <c r="F45" s="368">
        <f>+reg1!F26</f>
        <v>23</v>
      </c>
      <c r="G45" s="369">
        <f t="shared" si="6"/>
        <v>100</v>
      </c>
      <c r="H45" s="368">
        <f t="shared" si="7"/>
        <v>0</v>
      </c>
      <c r="I45" s="368">
        <f>+reg1!I26</f>
        <v>81</v>
      </c>
      <c r="J45" s="368">
        <f>+reg1!J26</f>
        <v>81</v>
      </c>
      <c r="K45" s="369">
        <f t="shared" si="8"/>
        <v>100</v>
      </c>
      <c r="L45" s="368">
        <f t="shared" si="9"/>
        <v>0</v>
      </c>
      <c r="M45" s="368">
        <f>+reg1!M26</f>
        <v>2805</v>
      </c>
      <c r="N45" s="368">
        <f>+reg1!N26</f>
        <v>2764</v>
      </c>
      <c r="O45" s="368">
        <f>+reg1!O26</f>
        <v>2807</v>
      </c>
      <c r="P45" s="369">
        <f t="shared" si="10"/>
        <v>100.07130124777184</v>
      </c>
      <c r="Q45" s="388" t="s">
        <v>166</v>
      </c>
    </row>
    <row r="46" spans="2:17" ht="15">
      <c r="B46" s="365">
        <f t="shared" si="11"/>
        <v>4</v>
      </c>
      <c r="C46" s="366" t="s">
        <v>33</v>
      </c>
      <c r="D46" s="366"/>
      <c r="E46" s="368">
        <f>+reg1!E27</f>
        <v>31</v>
      </c>
      <c r="F46" s="368">
        <f>+reg1!F27</f>
        <v>31</v>
      </c>
      <c r="G46" s="369">
        <f t="shared" si="6"/>
        <v>100</v>
      </c>
      <c r="H46" s="368">
        <f t="shared" si="7"/>
        <v>0</v>
      </c>
      <c r="I46" s="368">
        <f>+reg1!I27</f>
        <v>256</v>
      </c>
      <c r="J46" s="368">
        <f>+reg1!J27</f>
        <v>256</v>
      </c>
      <c r="K46" s="369">
        <f t="shared" si="8"/>
        <v>100</v>
      </c>
      <c r="L46" s="368">
        <f t="shared" si="9"/>
        <v>0</v>
      </c>
      <c r="M46" s="368">
        <f>+reg1!M27</f>
        <v>8757</v>
      </c>
      <c r="N46" s="368">
        <f>+reg1!N27</f>
        <v>10268</v>
      </c>
      <c r="O46" s="368">
        <f>+reg1!O27</f>
        <v>10462</v>
      </c>
      <c r="P46" s="369">
        <f t="shared" si="10"/>
        <v>119.47013817517416</v>
      </c>
      <c r="Q46" s="388" t="s">
        <v>166</v>
      </c>
    </row>
    <row r="47" spans="2:17" ht="15">
      <c r="B47" s="365">
        <f t="shared" si="11"/>
        <v>5</v>
      </c>
      <c r="C47" s="366" t="s">
        <v>23</v>
      </c>
      <c r="D47" s="366"/>
      <c r="E47" s="368">
        <f>+reg1!E28</f>
        <v>20</v>
      </c>
      <c r="F47" s="368">
        <f>+reg1!F28</f>
        <v>20</v>
      </c>
      <c r="G47" s="369">
        <f t="shared" si="6"/>
        <v>100</v>
      </c>
      <c r="H47" s="368">
        <f t="shared" si="7"/>
        <v>0</v>
      </c>
      <c r="I47" s="368">
        <f>+reg1!I28</f>
        <v>122</v>
      </c>
      <c r="J47" s="368">
        <f>+reg1!J28</f>
        <v>122</v>
      </c>
      <c r="K47" s="369">
        <f t="shared" si="8"/>
        <v>100</v>
      </c>
      <c r="L47" s="368">
        <f t="shared" si="9"/>
        <v>0</v>
      </c>
      <c r="M47" s="368">
        <f>+reg1!M28</f>
        <v>4532</v>
      </c>
      <c r="N47" s="368">
        <f>+reg1!N28</f>
        <v>4746</v>
      </c>
      <c r="O47" s="368">
        <f>+reg1!O28</f>
        <v>4858</v>
      </c>
      <c r="P47" s="369">
        <f t="shared" si="10"/>
        <v>107.19329214474847</v>
      </c>
      <c r="Q47" s="388" t="s">
        <v>166</v>
      </c>
    </row>
    <row r="48" spans="2:17" ht="15">
      <c r="B48" s="365">
        <f t="shared" si="11"/>
        <v>6</v>
      </c>
      <c r="C48" s="366" t="s">
        <v>7</v>
      </c>
      <c r="D48" s="366"/>
      <c r="E48" s="368">
        <f>+reg1!E29</f>
        <v>13</v>
      </c>
      <c r="F48" s="368">
        <f>+reg1!F29</f>
        <v>13</v>
      </c>
      <c r="G48" s="369">
        <f t="shared" si="6"/>
        <v>100</v>
      </c>
      <c r="H48" s="368">
        <f t="shared" si="7"/>
        <v>0</v>
      </c>
      <c r="I48" s="368">
        <f>+reg1!I29</f>
        <v>82</v>
      </c>
      <c r="J48" s="368">
        <f>+reg1!J29</f>
        <v>82</v>
      </c>
      <c r="K48" s="369">
        <f t="shared" si="8"/>
        <v>100</v>
      </c>
      <c r="L48" s="368">
        <f t="shared" si="9"/>
        <v>0</v>
      </c>
      <c r="M48" s="368">
        <f>+reg1!M29</f>
        <v>4563</v>
      </c>
      <c r="N48" s="368">
        <f>+reg1!N29</f>
        <v>4267</v>
      </c>
      <c r="O48" s="368">
        <f>+reg1!O29</f>
        <v>4350</v>
      </c>
      <c r="P48" s="369">
        <f t="shared" si="10"/>
        <v>95.3320184089415</v>
      </c>
      <c r="Q48" s="388" t="s">
        <v>166</v>
      </c>
    </row>
    <row r="49" spans="2:17" ht="15">
      <c r="B49" s="365">
        <f t="shared" si="11"/>
        <v>7</v>
      </c>
      <c r="C49" s="366" t="s">
        <v>47</v>
      </c>
      <c r="D49" s="366"/>
      <c r="E49" s="368">
        <f>+reg1!E30</f>
        <v>11</v>
      </c>
      <c r="F49" s="368">
        <f>+reg1!F30</f>
        <v>11</v>
      </c>
      <c r="G49" s="369">
        <f t="shared" si="6"/>
        <v>100</v>
      </c>
      <c r="H49" s="368">
        <f t="shared" si="7"/>
        <v>0</v>
      </c>
      <c r="I49" s="368">
        <f>+reg1!I30</f>
        <v>50</v>
      </c>
      <c r="J49" s="368">
        <f>+reg1!J30</f>
        <v>50</v>
      </c>
      <c r="K49" s="369">
        <f t="shared" si="8"/>
        <v>100</v>
      </c>
      <c r="L49" s="368">
        <f t="shared" si="9"/>
        <v>0</v>
      </c>
      <c r="M49" s="368">
        <f>+reg1!M30</f>
        <v>2453</v>
      </c>
      <c r="N49" s="368">
        <f>+reg1!N30</f>
        <v>1801</v>
      </c>
      <c r="O49" s="368">
        <f>+reg1!O30</f>
        <v>1875</v>
      </c>
      <c r="P49" s="369">
        <f t="shared" si="10"/>
        <v>76.4370158988993</v>
      </c>
      <c r="Q49" s="388" t="s">
        <v>166</v>
      </c>
    </row>
    <row r="50" spans="2:17" ht="15">
      <c r="B50" s="365">
        <f t="shared" si="11"/>
        <v>8</v>
      </c>
      <c r="C50" s="366" t="s">
        <v>48</v>
      </c>
      <c r="D50" s="366"/>
      <c r="E50" s="368">
        <f>+reg1!E31</f>
        <v>31</v>
      </c>
      <c r="F50" s="368">
        <f>+reg1!F31</f>
        <v>31</v>
      </c>
      <c r="G50" s="369">
        <f t="shared" si="6"/>
        <v>100</v>
      </c>
      <c r="H50" s="368">
        <f t="shared" si="7"/>
        <v>0</v>
      </c>
      <c r="I50" s="368">
        <f>+reg1!I31</f>
        <v>110</v>
      </c>
      <c r="J50" s="368">
        <f>+reg1!J31</f>
        <v>110</v>
      </c>
      <c r="K50" s="369">
        <f t="shared" si="8"/>
        <v>100</v>
      </c>
      <c r="L50" s="368">
        <f t="shared" si="9"/>
        <v>0</v>
      </c>
      <c r="M50" s="368">
        <f>+reg1!M31</f>
        <v>5822</v>
      </c>
      <c r="N50" s="368">
        <f>+reg1!N31</f>
        <v>5349</v>
      </c>
      <c r="O50" s="368">
        <f>+reg1!O31</f>
        <v>5475</v>
      </c>
      <c r="P50" s="369">
        <f t="shared" si="10"/>
        <v>94.03984884919272</v>
      </c>
      <c r="Q50" s="388" t="s">
        <v>166</v>
      </c>
    </row>
    <row r="51" spans="2:17" ht="15">
      <c r="B51" s="365">
        <f t="shared" si="11"/>
        <v>9</v>
      </c>
      <c r="C51" s="366" t="s">
        <v>51</v>
      </c>
      <c r="D51" s="366"/>
      <c r="E51" s="368">
        <f>+reg1!E32</f>
        <v>25</v>
      </c>
      <c r="F51" s="368">
        <f>+reg1!F32</f>
        <v>25</v>
      </c>
      <c r="G51" s="369">
        <f t="shared" si="6"/>
        <v>100</v>
      </c>
      <c r="H51" s="368">
        <f t="shared" si="7"/>
        <v>0</v>
      </c>
      <c r="I51" s="368">
        <f>+reg1!I32</f>
        <v>89</v>
      </c>
      <c r="J51" s="368">
        <f>+reg1!J32</f>
        <v>89</v>
      </c>
      <c r="K51" s="369">
        <f t="shared" si="8"/>
        <v>100</v>
      </c>
      <c r="L51" s="368">
        <f t="shared" si="9"/>
        <v>0</v>
      </c>
      <c r="M51" s="368">
        <f>+reg1!M32</f>
        <v>3932</v>
      </c>
      <c r="N51" s="368">
        <f>+reg1!N32</f>
        <v>4111</v>
      </c>
      <c r="O51" s="368">
        <f>+reg1!O32</f>
        <v>4187</v>
      </c>
      <c r="P51" s="369">
        <f t="shared" si="10"/>
        <v>106.4852492370295</v>
      </c>
      <c r="Q51" s="388" t="s">
        <v>166</v>
      </c>
    </row>
    <row r="52" spans="2:17" ht="15">
      <c r="B52" s="365">
        <f t="shared" si="11"/>
        <v>10</v>
      </c>
      <c r="C52" s="366" t="s">
        <v>100</v>
      </c>
      <c r="D52" s="366"/>
      <c r="E52" s="368">
        <f>+reg1!E33</f>
        <v>24</v>
      </c>
      <c r="F52" s="368">
        <f>+reg1!F33</f>
        <v>24</v>
      </c>
      <c r="G52" s="369">
        <f t="shared" si="6"/>
        <v>100</v>
      </c>
      <c r="H52" s="368">
        <f t="shared" si="7"/>
        <v>0</v>
      </c>
      <c r="I52" s="368">
        <f>+reg1!I33</f>
        <v>160</v>
      </c>
      <c r="J52" s="368">
        <f>+reg1!J33</f>
        <v>160</v>
      </c>
      <c r="K52" s="369">
        <f t="shared" si="8"/>
        <v>100</v>
      </c>
      <c r="L52" s="368">
        <f t="shared" si="9"/>
        <v>0</v>
      </c>
      <c r="M52" s="368">
        <f>+reg1!M33</f>
        <v>8516</v>
      </c>
      <c r="N52" s="368">
        <f>+reg1!N33</f>
        <v>10334</v>
      </c>
      <c r="O52" s="368">
        <f>+reg1!O33</f>
        <v>10533</v>
      </c>
      <c r="P52" s="369">
        <f t="shared" si="10"/>
        <v>123.68482855800846</v>
      </c>
      <c r="Q52" s="388" t="s">
        <v>166</v>
      </c>
    </row>
    <row r="53" spans="2:17" ht="15">
      <c r="B53" s="365">
        <v>11</v>
      </c>
      <c r="C53" s="366" t="s">
        <v>53</v>
      </c>
      <c r="D53" s="366"/>
      <c r="E53" s="368">
        <f>+reg1!E34</f>
        <v>22</v>
      </c>
      <c r="F53" s="368">
        <f>+reg1!F34</f>
        <v>22</v>
      </c>
      <c r="G53" s="369">
        <f t="shared" si="6"/>
        <v>100</v>
      </c>
      <c r="H53" s="368">
        <f t="shared" si="7"/>
        <v>0</v>
      </c>
      <c r="I53" s="368">
        <f>+reg1!I34</f>
        <v>154</v>
      </c>
      <c r="J53" s="368">
        <f>+reg1!J34</f>
        <v>154</v>
      </c>
      <c r="K53" s="369">
        <f t="shared" si="8"/>
        <v>100</v>
      </c>
      <c r="L53" s="368">
        <f t="shared" si="9"/>
        <v>0</v>
      </c>
      <c r="M53" s="368">
        <f>+reg1!M34</f>
        <v>5497</v>
      </c>
      <c r="N53" s="368">
        <f>+reg1!N34</f>
        <v>6071</v>
      </c>
      <c r="O53" s="368">
        <f>+reg1!O34</f>
        <v>6259</v>
      </c>
      <c r="P53" s="369">
        <f t="shared" si="10"/>
        <v>113.86210660360196</v>
      </c>
      <c r="Q53" s="388" t="s">
        <v>166</v>
      </c>
    </row>
    <row r="54" spans="2:17" ht="15.75" thickBot="1">
      <c r="B54" s="365"/>
      <c r="C54" s="366"/>
      <c r="D54" s="366"/>
      <c r="E54" s="368"/>
      <c r="F54" s="368"/>
      <c r="G54" s="368"/>
      <c r="H54" s="368"/>
      <c r="I54" s="368"/>
      <c r="J54" s="368"/>
      <c r="K54" s="368"/>
      <c r="L54" s="368"/>
      <c r="M54" s="368"/>
      <c r="N54" s="368"/>
      <c r="O54" s="368"/>
      <c r="P54" s="368"/>
      <c r="Q54" s="389"/>
    </row>
    <row r="55" spans="2:17" ht="15.75" thickBot="1">
      <c r="B55" s="396"/>
      <c r="C55" s="397" t="s">
        <v>125</v>
      </c>
      <c r="D55" s="397"/>
      <c r="E55" s="398">
        <f>SUM(E43:E53)</f>
        <v>274</v>
      </c>
      <c r="F55" s="398">
        <f>SUM(F43:F53)</f>
        <v>274</v>
      </c>
      <c r="G55" s="398">
        <f>+F55/E55*100</f>
        <v>100</v>
      </c>
      <c r="H55" s="398">
        <f>SUM(H43:H53)</f>
        <v>0</v>
      </c>
      <c r="I55" s="398">
        <f>SUM(I43:I53)</f>
        <v>1382</v>
      </c>
      <c r="J55" s="398">
        <f>SUM(J43:J53)</f>
        <v>1382</v>
      </c>
      <c r="K55" s="398">
        <f>+J55/I55*100</f>
        <v>100</v>
      </c>
      <c r="L55" s="398">
        <f>SUM(L43:L53)</f>
        <v>0</v>
      </c>
      <c r="M55" s="398">
        <f>SUM(M43:M53)</f>
        <v>67049</v>
      </c>
      <c r="N55" s="398">
        <f>SUM(N43:N53)</f>
        <v>72467</v>
      </c>
      <c r="O55" s="398">
        <f>SUM(O43:O53)</f>
        <v>74006</v>
      </c>
      <c r="P55" s="398">
        <f>+O55/M55*100</f>
        <v>110.3759936762666</v>
      </c>
      <c r="Q55" s="399" t="s">
        <v>155</v>
      </c>
    </row>
    <row r="56" spans="2:17" ht="15">
      <c r="B56" s="512" t="s">
        <v>155</v>
      </c>
      <c r="C56" s="512"/>
      <c r="D56" s="512"/>
      <c r="E56" s="512"/>
      <c r="F56" s="512"/>
      <c r="G56" s="512"/>
      <c r="H56" s="512"/>
      <c r="I56" s="400"/>
      <c r="J56" s="400"/>
      <c r="K56" s="400"/>
      <c r="L56" s="400"/>
      <c r="M56" s="401"/>
      <c r="N56" s="401"/>
      <c r="O56" s="401"/>
      <c r="P56" s="401"/>
      <c r="Q56" s="401"/>
    </row>
    <row r="57" spans="2:17" ht="15">
      <c r="B57" s="497"/>
      <c r="C57" s="497"/>
      <c r="D57" s="497"/>
      <c r="E57" s="497"/>
      <c r="F57" s="497"/>
      <c r="G57" s="497"/>
      <c r="H57" s="497"/>
      <c r="I57" s="497"/>
      <c r="J57" s="497"/>
      <c r="K57" s="497"/>
      <c r="L57" s="497"/>
      <c r="M57" s="497"/>
      <c r="N57" s="497"/>
      <c r="O57" s="497"/>
      <c r="P57" s="497"/>
      <c r="Q57" s="497"/>
    </row>
    <row r="58" spans="2:17" ht="15">
      <c r="B58" s="497"/>
      <c r="C58" s="497"/>
      <c r="D58" s="497"/>
      <c r="E58" s="497"/>
      <c r="F58" s="497"/>
      <c r="G58" s="497"/>
      <c r="H58" s="497"/>
      <c r="I58" s="497"/>
      <c r="J58" s="497"/>
      <c r="K58" s="497"/>
      <c r="L58" s="497"/>
      <c r="M58" s="497"/>
      <c r="N58" s="497"/>
      <c r="O58" s="497"/>
      <c r="P58" s="497"/>
      <c r="Q58" s="497"/>
    </row>
    <row r="59" spans="2:16" ht="15">
      <c r="B59" s="347"/>
      <c r="C59" s="347"/>
      <c r="D59" s="347"/>
      <c r="E59" s="347"/>
      <c r="F59" s="347"/>
      <c r="G59" s="347"/>
      <c r="H59" s="347"/>
      <c r="I59" s="347"/>
      <c r="J59" s="347"/>
      <c r="K59" s="347"/>
      <c r="L59" s="347"/>
      <c r="M59" s="347"/>
      <c r="N59" s="347"/>
      <c r="O59" s="347"/>
      <c r="P59" s="347"/>
    </row>
    <row r="60" spans="2:16" ht="16.5" thickBot="1">
      <c r="B60" s="349" t="s">
        <v>170</v>
      </c>
      <c r="M60" s="511"/>
      <c r="N60" s="511"/>
      <c r="O60" s="511"/>
      <c r="P60" s="346"/>
    </row>
    <row r="61" spans="2:17" ht="15">
      <c r="B61" s="498" t="s">
        <v>164</v>
      </c>
      <c r="C61" s="499"/>
      <c r="D61" s="351"/>
      <c r="E61" s="504" t="s">
        <v>156</v>
      </c>
      <c r="F61" s="505"/>
      <c r="G61" s="505"/>
      <c r="H61" s="506"/>
      <c r="I61" s="504" t="s">
        <v>120</v>
      </c>
      <c r="J61" s="505"/>
      <c r="K61" s="505"/>
      <c r="L61" s="506"/>
      <c r="M61" s="507" t="s">
        <v>157</v>
      </c>
      <c r="N61" s="507"/>
      <c r="O61" s="507"/>
      <c r="P61" s="507"/>
      <c r="Q61" s="384"/>
    </row>
    <row r="62" spans="2:17" ht="15">
      <c r="B62" s="500"/>
      <c r="C62" s="501"/>
      <c r="D62" s="353"/>
      <c r="E62" s="508" t="s">
        <v>121</v>
      </c>
      <c r="F62" s="510" t="s">
        <v>122</v>
      </c>
      <c r="G62" s="510"/>
      <c r="H62" s="508" t="s">
        <v>8</v>
      </c>
      <c r="I62" s="508" t="s">
        <v>121</v>
      </c>
      <c r="J62" s="510" t="s">
        <v>122</v>
      </c>
      <c r="K62" s="510"/>
      <c r="L62" s="508" t="s">
        <v>8</v>
      </c>
      <c r="M62" s="444" t="s">
        <v>226</v>
      </c>
      <c r="N62" s="439" t="s">
        <v>160</v>
      </c>
      <c r="O62" s="440"/>
      <c r="P62" s="441"/>
      <c r="Q62" s="385" t="s">
        <v>160</v>
      </c>
    </row>
    <row r="63" spans="2:17" ht="23.25" thickBot="1">
      <c r="B63" s="502"/>
      <c r="C63" s="503"/>
      <c r="D63" s="355"/>
      <c r="E63" s="509"/>
      <c r="F63" s="356" t="s">
        <v>162</v>
      </c>
      <c r="G63" s="357" t="s">
        <v>123</v>
      </c>
      <c r="H63" s="509"/>
      <c r="I63" s="509"/>
      <c r="J63" s="356" t="s">
        <v>162</v>
      </c>
      <c r="K63" s="357" t="s">
        <v>123</v>
      </c>
      <c r="L63" s="509"/>
      <c r="M63" s="445"/>
      <c r="N63" s="324" t="s">
        <v>236</v>
      </c>
      <c r="O63" s="324" t="s">
        <v>238</v>
      </c>
      <c r="P63" s="345" t="s">
        <v>123</v>
      </c>
      <c r="Q63" s="386" t="s">
        <v>165</v>
      </c>
    </row>
    <row r="64" spans="2:17" ht="15">
      <c r="B64" s="372">
        <v>1</v>
      </c>
      <c r="C64" s="366" t="s">
        <v>9</v>
      </c>
      <c r="D64" s="366"/>
      <c r="E64" s="368">
        <f>+reg1!E47</f>
        <v>34</v>
      </c>
      <c r="F64" s="368">
        <f>+reg1!F47</f>
        <v>34</v>
      </c>
      <c r="G64" s="369">
        <f aca="true" t="shared" si="12" ref="G64:G74">+F64/E64*100</f>
        <v>100</v>
      </c>
      <c r="H64" s="368">
        <f aca="true" t="shared" si="13" ref="H64:H74">+E64-F64</f>
        <v>0</v>
      </c>
      <c r="I64" s="368">
        <f>+reg1!I47</f>
        <v>18</v>
      </c>
      <c r="J64" s="368">
        <f>+reg1!J47</f>
        <v>17</v>
      </c>
      <c r="K64" s="369">
        <f aca="true" t="shared" si="14" ref="K64:K74">+J64/I64*100</f>
        <v>94.44444444444444</v>
      </c>
      <c r="L64" s="368">
        <f>+I64-J64</f>
        <v>1</v>
      </c>
      <c r="M64" s="368">
        <f>+reg1!M47</f>
        <v>8229</v>
      </c>
      <c r="N64" s="368">
        <f>+reg1!N47</f>
        <v>9214</v>
      </c>
      <c r="O64" s="368">
        <f>+reg1!O47</f>
        <v>9553</v>
      </c>
      <c r="P64" s="369">
        <f aca="true" t="shared" si="15" ref="P64:P74">+O64/M64*100</f>
        <v>116.08943978612226</v>
      </c>
      <c r="Q64" s="402" t="s">
        <v>171</v>
      </c>
    </row>
    <row r="65" spans="2:17" ht="15">
      <c r="B65" s="372">
        <f aca="true" t="shared" si="16" ref="B65:B74">B64+1</f>
        <v>2</v>
      </c>
      <c r="C65" s="366" t="s">
        <v>105</v>
      </c>
      <c r="D65" s="366"/>
      <c r="E65" s="368">
        <f>+reg1!E48</f>
        <v>33</v>
      </c>
      <c r="F65" s="368">
        <f>+reg1!F48</f>
        <v>33</v>
      </c>
      <c r="G65" s="369">
        <f t="shared" si="12"/>
        <v>100</v>
      </c>
      <c r="H65" s="368">
        <f t="shared" si="13"/>
        <v>0</v>
      </c>
      <c r="I65" s="368">
        <f>+reg1!I48</f>
        <v>38</v>
      </c>
      <c r="J65" s="368">
        <f>+reg1!J48</f>
        <v>38</v>
      </c>
      <c r="K65" s="369">
        <f t="shared" si="14"/>
        <v>100</v>
      </c>
      <c r="L65" s="368">
        <f>+I65-J65</f>
        <v>0</v>
      </c>
      <c r="M65" s="368">
        <f>+reg1!M48</f>
        <v>8188</v>
      </c>
      <c r="N65" s="368">
        <f>+reg1!N48</f>
        <v>9290</v>
      </c>
      <c r="O65" s="368">
        <f>+reg1!O48</f>
        <v>9637</v>
      </c>
      <c r="P65" s="369">
        <f t="shared" si="15"/>
        <v>117.69662921348313</v>
      </c>
      <c r="Q65" s="402" t="s">
        <v>171</v>
      </c>
    </row>
    <row r="66" spans="2:17" ht="15">
      <c r="B66" s="372">
        <f t="shared" si="16"/>
        <v>3</v>
      </c>
      <c r="C66" s="366" t="s">
        <v>40</v>
      </c>
      <c r="D66" s="366"/>
      <c r="E66" s="368">
        <f>+reg1!E49</f>
        <v>17</v>
      </c>
      <c r="F66" s="368">
        <f>+reg1!F49</f>
        <v>17</v>
      </c>
      <c r="G66" s="369">
        <f t="shared" si="12"/>
        <v>100</v>
      </c>
      <c r="H66" s="368">
        <f t="shared" si="13"/>
        <v>0</v>
      </c>
      <c r="I66" s="368">
        <f>+reg1!I49</f>
        <v>10</v>
      </c>
      <c r="J66" s="368">
        <f>+reg1!J49</f>
        <v>10</v>
      </c>
      <c r="K66" s="369">
        <f t="shared" si="14"/>
        <v>100</v>
      </c>
      <c r="L66" s="368">
        <f aca="true" t="shared" si="17" ref="L66:L74">+I66-J66</f>
        <v>0</v>
      </c>
      <c r="M66" s="368">
        <f>+reg1!M49</f>
        <v>4604</v>
      </c>
      <c r="N66" s="368">
        <f>+reg1!N49</f>
        <v>4683</v>
      </c>
      <c r="O66" s="368">
        <f>+reg1!O49</f>
        <v>4787</v>
      </c>
      <c r="P66" s="369">
        <f t="shared" si="15"/>
        <v>103.97480451781061</v>
      </c>
      <c r="Q66" s="402" t="s">
        <v>171</v>
      </c>
    </row>
    <row r="67" spans="2:17" ht="15">
      <c r="B67" s="372">
        <f t="shared" si="16"/>
        <v>4</v>
      </c>
      <c r="C67" s="366" t="s">
        <v>57</v>
      </c>
      <c r="D67" s="366"/>
      <c r="E67" s="368">
        <f>+reg1!E50</f>
        <v>30</v>
      </c>
      <c r="F67" s="368">
        <f>+reg1!F50</f>
        <v>30</v>
      </c>
      <c r="G67" s="369">
        <f t="shared" si="12"/>
        <v>100</v>
      </c>
      <c r="H67" s="368">
        <f t="shared" si="13"/>
        <v>0</v>
      </c>
      <c r="I67" s="368">
        <f>+reg1!I50</f>
        <v>34</v>
      </c>
      <c r="J67" s="368">
        <f>+reg1!J50</f>
        <v>34</v>
      </c>
      <c r="K67" s="369">
        <f t="shared" si="14"/>
        <v>100</v>
      </c>
      <c r="L67" s="368">
        <f t="shared" si="17"/>
        <v>0</v>
      </c>
      <c r="M67" s="368">
        <f>+reg1!M50</f>
        <v>7943</v>
      </c>
      <c r="N67" s="368">
        <f>+reg1!N50</f>
        <v>8064</v>
      </c>
      <c r="O67" s="368">
        <f>+reg1!O50</f>
        <v>8323</v>
      </c>
      <c r="P67" s="369">
        <f t="shared" si="15"/>
        <v>104.78408661714718</v>
      </c>
      <c r="Q67" s="402" t="s">
        <v>171</v>
      </c>
    </row>
    <row r="68" spans="2:17" ht="15">
      <c r="B68" s="372">
        <f t="shared" si="16"/>
        <v>5</v>
      </c>
      <c r="C68" s="366" t="s">
        <v>130</v>
      </c>
      <c r="D68" s="366"/>
      <c r="E68" s="368">
        <f>+reg1!E51</f>
        <v>15</v>
      </c>
      <c r="F68" s="368">
        <f>+reg1!F51</f>
        <v>15</v>
      </c>
      <c r="G68" s="369">
        <f t="shared" si="12"/>
        <v>100</v>
      </c>
      <c r="H68" s="368">
        <f t="shared" si="13"/>
        <v>0</v>
      </c>
      <c r="I68" s="368">
        <f>+reg1!I51</f>
        <v>3</v>
      </c>
      <c r="J68" s="368">
        <f>+reg1!J51</f>
        <v>3</v>
      </c>
      <c r="K68" s="369">
        <f t="shared" si="14"/>
        <v>100</v>
      </c>
      <c r="L68" s="368">
        <f t="shared" si="17"/>
        <v>0</v>
      </c>
      <c r="M68" s="368">
        <f>+reg1!M51</f>
        <v>1760</v>
      </c>
      <c r="N68" s="368">
        <f>+reg1!N51</f>
        <v>1999</v>
      </c>
      <c r="O68" s="368">
        <f>+reg1!O51</f>
        <v>2060</v>
      </c>
      <c r="P68" s="369">
        <f t="shared" si="15"/>
        <v>117.04545454545455</v>
      </c>
      <c r="Q68" s="402" t="s">
        <v>171</v>
      </c>
    </row>
    <row r="69" spans="2:17" ht="15">
      <c r="B69" s="372">
        <f t="shared" si="16"/>
        <v>6</v>
      </c>
      <c r="C69" s="366" t="s">
        <v>172</v>
      </c>
      <c r="D69" s="366"/>
      <c r="E69" s="368">
        <f>+reg1!E52</f>
        <v>32</v>
      </c>
      <c r="F69" s="368">
        <f>+reg1!F52</f>
        <v>32</v>
      </c>
      <c r="G69" s="369">
        <f t="shared" si="12"/>
        <v>100</v>
      </c>
      <c r="H69" s="368">
        <f t="shared" si="13"/>
        <v>0</v>
      </c>
      <c r="I69" s="368">
        <f>+reg1!I52</f>
        <v>16</v>
      </c>
      <c r="J69" s="368">
        <f>+reg1!J52</f>
        <v>16</v>
      </c>
      <c r="K69" s="369">
        <f t="shared" si="14"/>
        <v>100</v>
      </c>
      <c r="L69" s="368">
        <f t="shared" si="17"/>
        <v>0</v>
      </c>
      <c r="M69" s="368">
        <f>+reg1!M52</f>
        <v>6477</v>
      </c>
      <c r="N69" s="368">
        <f>+reg1!N52</f>
        <v>7262</v>
      </c>
      <c r="O69" s="368">
        <f>+reg1!O52</f>
        <v>7561</v>
      </c>
      <c r="P69" s="369">
        <f t="shared" si="15"/>
        <v>116.73614327620811</v>
      </c>
      <c r="Q69" s="402" t="s">
        <v>171</v>
      </c>
    </row>
    <row r="70" spans="2:17" ht="15">
      <c r="B70" s="372">
        <f t="shared" si="16"/>
        <v>7</v>
      </c>
      <c r="C70" s="366" t="s">
        <v>101</v>
      </c>
      <c r="D70" s="366"/>
      <c r="E70" s="368">
        <f>+reg1!E53</f>
        <v>7</v>
      </c>
      <c r="F70" s="368">
        <f>+reg1!F53</f>
        <v>7</v>
      </c>
      <c r="G70" s="369">
        <f t="shared" si="12"/>
        <v>100</v>
      </c>
      <c r="H70" s="368">
        <f t="shared" si="13"/>
        <v>0</v>
      </c>
      <c r="I70" s="368">
        <f>+reg1!I53</f>
        <v>7</v>
      </c>
      <c r="J70" s="368">
        <f>+reg1!J53</f>
        <v>7</v>
      </c>
      <c r="K70" s="369">
        <f t="shared" si="14"/>
        <v>100</v>
      </c>
      <c r="L70" s="368">
        <f t="shared" si="17"/>
        <v>0</v>
      </c>
      <c r="M70" s="368">
        <f>+reg1!M53</f>
        <v>2971</v>
      </c>
      <c r="N70" s="368">
        <f>+reg1!N53</f>
        <v>3487</v>
      </c>
      <c r="O70" s="368">
        <f>+reg1!O53</f>
        <v>3581</v>
      </c>
      <c r="P70" s="369">
        <f t="shared" si="15"/>
        <v>120.53180747223158</v>
      </c>
      <c r="Q70" s="402" t="s">
        <v>171</v>
      </c>
    </row>
    <row r="71" spans="2:17" ht="15">
      <c r="B71" s="372">
        <f t="shared" si="16"/>
        <v>8</v>
      </c>
      <c r="C71" s="366" t="s">
        <v>110</v>
      </c>
      <c r="D71" s="366"/>
      <c r="E71" s="368">
        <f>+reg1!E54</f>
        <v>44</v>
      </c>
      <c r="F71" s="368">
        <f>+reg1!F54</f>
        <v>44</v>
      </c>
      <c r="G71" s="369">
        <f t="shared" si="12"/>
        <v>100</v>
      </c>
      <c r="H71" s="368">
        <f t="shared" si="13"/>
        <v>0</v>
      </c>
      <c r="I71" s="368">
        <f>+reg1!I54</f>
        <v>13</v>
      </c>
      <c r="J71" s="368">
        <f>+reg1!J54</f>
        <v>13</v>
      </c>
      <c r="K71" s="369">
        <f t="shared" si="14"/>
        <v>100</v>
      </c>
      <c r="L71" s="368">
        <f t="shared" si="17"/>
        <v>0</v>
      </c>
      <c r="M71" s="368">
        <f>+reg1!M54</f>
        <v>6138</v>
      </c>
      <c r="N71" s="368">
        <f>+reg1!N54</f>
        <v>7138</v>
      </c>
      <c r="O71" s="368">
        <f>+reg1!O54</f>
        <v>7410</v>
      </c>
      <c r="P71" s="369">
        <f t="shared" si="15"/>
        <v>120.72336265884654</v>
      </c>
      <c r="Q71" s="402" t="s">
        <v>171</v>
      </c>
    </row>
    <row r="72" spans="2:17" ht="15">
      <c r="B72" s="372">
        <f t="shared" si="16"/>
        <v>9</v>
      </c>
      <c r="C72" s="366" t="s">
        <v>41</v>
      </c>
      <c r="D72" s="366"/>
      <c r="E72" s="368">
        <f>+reg1!E55</f>
        <v>9</v>
      </c>
      <c r="F72" s="368">
        <f>+reg1!F55</f>
        <v>9</v>
      </c>
      <c r="G72" s="369">
        <f t="shared" si="12"/>
        <v>100</v>
      </c>
      <c r="H72" s="368">
        <f t="shared" si="13"/>
        <v>0</v>
      </c>
      <c r="I72" s="368">
        <f>+reg1!I55</f>
        <v>5</v>
      </c>
      <c r="J72" s="368">
        <f>+reg1!J55</f>
        <v>5</v>
      </c>
      <c r="K72" s="369">
        <f t="shared" si="14"/>
        <v>100</v>
      </c>
      <c r="L72" s="368">
        <f t="shared" si="17"/>
        <v>0</v>
      </c>
      <c r="M72" s="368">
        <f>+reg1!M55</f>
        <v>2844</v>
      </c>
      <c r="N72" s="368">
        <f>+reg1!N55</f>
        <v>3490</v>
      </c>
      <c r="O72" s="368">
        <f>+reg1!O55</f>
        <v>3584</v>
      </c>
      <c r="P72" s="369">
        <f t="shared" si="15"/>
        <v>126.01969057665261</v>
      </c>
      <c r="Q72" s="402" t="s">
        <v>171</v>
      </c>
    </row>
    <row r="73" spans="2:17" ht="15">
      <c r="B73" s="372">
        <f t="shared" si="16"/>
        <v>10</v>
      </c>
      <c r="C73" s="366" t="s">
        <v>131</v>
      </c>
      <c r="D73" s="366"/>
      <c r="E73" s="368">
        <f>+reg1!E56</f>
        <v>36</v>
      </c>
      <c r="F73" s="368">
        <f>+reg1!F56</f>
        <v>36</v>
      </c>
      <c r="G73" s="369">
        <f t="shared" si="12"/>
        <v>100</v>
      </c>
      <c r="H73" s="368">
        <f t="shared" si="13"/>
        <v>0</v>
      </c>
      <c r="I73" s="368">
        <f>+reg1!I56</f>
        <v>14</v>
      </c>
      <c r="J73" s="368">
        <f>+reg1!J56</f>
        <v>14</v>
      </c>
      <c r="K73" s="369">
        <f t="shared" si="14"/>
        <v>100</v>
      </c>
      <c r="L73" s="368">
        <f t="shared" si="17"/>
        <v>0</v>
      </c>
      <c r="M73" s="368">
        <f>+reg1!M56</f>
        <v>6777</v>
      </c>
      <c r="N73" s="368">
        <f>+reg1!N56</f>
        <v>7358</v>
      </c>
      <c r="O73" s="368">
        <f>+reg1!O56</f>
        <v>7558</v>
      </c>
      <c r="P73" s="369">
        <f t="shared" si="15"/>
        <v>111.52427327726133</v>
      </c>
      <c r="Q73" s="402" t="s">
        <v>171</v>
      </c>
    </row>
    <row r="74" spans="2:17" ht="15">
      <c r="B74" s="372">
        <f t="shared" si="16"/>
        <v>11</v>
      </c>
      <c r="C74" s="366" t="s">
        <v>112</v>
      </c>
      <c r="D74" s="366"/>
      <c r="E74" s="368">
        <f>+reg1!E57</f>
        <v>39</v>
      </c>
      <c r="F74" s="368">
        <f>+reg1!F57</f>
        <v>39</v>
      </c>
      <c r="G74" s="369">
        <f t="shared" si="12"/>
        <v>100</v>
      </c>
      <c r="H74" s="368">
        <f t="shared" si="13"/>
        <v>0</v>
      </c>
      <c r="I74" s="368">
        <f>+reg1!I57</f>
        <v>7</v>
      </c>
      <c r="J74" s="368">
        <f>+reg1!J57</f>
        <v>5</v>
      </c>
      <c r="K74" s="369">
        <f t="shared" si="14"/>
        <v>71.42857142857143</v>
      </c>
      <c r="L74" s="368">
        <f t="shared" si="17"/>
        <v>2</v>
      </c>
      <c r="M74" s="368">
        <f>+reg1!M57</f>
        <v>11860</v>
      </c>
      <c r="N74" s="368">
        <f>+reg1!N57</f>
        <v>15448</v>
      </c>
      <c r="O74" s="368">
        <f>+reg1!O57</f>
        <v>15784</v>
      </c>
      <c r="P74" s="369">
        <f t="shared" si="15"/>
        <v>133.0860033726813</v>
      </c>
      <c r="Q74" s="402" t="s">
        <v>171</v>
      </c>
    </row>
    <row r="75" spans="2:17" ht="15.75" thickBot="1">
      <c r="B75" s="372"/>
      <c r="C75" s="366"/>
      <c r="D75" s="366"/>
      <c r="E75" s="368"/>
      <c r="F75" s="368"/>
      <c r="G75" s="403"/>
      <c r="H75" s="368"/>
      <c r="I75" s="368"/>
      <c r="J75" s="368"/>
      <c r="K75" s="403"/>
      <c r="L75" s="368"/>
      <c r="M75" s="368"/>
      <c r="N75" s="368"/>
      <c r="O75" s="368"/>
      <c r="P75" s="403"/>
      <c r="Q75" s="368"/>
    </row>
    <row r="76" spans="2:17" ht="15.75" thickBot="1">
      <c r="B76" s="390"/>
      <c r="C76" s="391" t="s">
        <v>125</v>
      </c>
      <c r="D76" s="391"/>
      <c r="E76" s="392">
        <f aca="true" t="shared" si="18" ref="E76:J76">SUM(E64:E74)</f>
        <v>296</v>
      </c>
      <c r="F76" s="392">
        <f t="shared" si="18"/>
        <v>296</v>
      </c>
      <c r="G76" s="398">
        <f>+F76/E76*100</f>
        <v>100</v>
      </c>
      <c r="H76" s="392">
        <f t="shared" si="18"/>
        <v>0</v>
      </c>
      <c r="I76" s="392">
        <f t="shared" si="18"/>
        <v>165</v>
      </c>
      <c r="J76" s="392">
        <f t="shared" si="18"/>
        <v>162</v>
      </c>
      <c r="K76" s="398">
        <f>+J76/I76*100</f>
        <v>98.18181818181819</v>
      </c>
      <c r="L76" s="392">
        <f>SUM(L64:L74)</f>
        <v>3</v>
      </c>
      <c r="M76" s="392">
        <f>SUM(M64:M74)</f>
        <v>67791</v>
      </c>
      <c r="N76" s="392">
        <f>SUM(N64:N74)</f>
        <v>77433</v>
      </c>
      <c r="O76" s="392">
        <f>SUM(O64:O74)</f>
        <v>79838</v>
      </c>
      <c r="P76" s="398">
        <f>+O76/M76*100</f>
        <v>117.77079553333039</v>
      </c>
      <c r="Q76" s="393" t="s">
        <v>155</v>
      </c>
    </row>
    <row r="77" spans="2:12" ht="15">
      <c r="B77" s="497" t="s">
        <v>155</v>
      </c>
      <c r="C77" s="497"/>
      <c r="D77" s="497"/>
      <c r="E77" s="497"/>
      <c r="F77" s="497"/>
      <c r="G77" s="497"/>
      <c r="H77" s="497"/>
      <c r="I77" s="347"/>
      <c r="J77" s="347"/>
      <c r="K77" s="347"/>
      <c r="L77" s="347"/>
    </row>
    <row r="78" spans="2:17" ht="15">
      <c r="B78" s="497"/>
      <c r="C78" s="497"/>
      <c r="D78" s="497"/>
      <c r="E78" s="497"/>
      <c r="F78" s="497"/>
      <c r="G78" s="497"/>
      <c r="H78" s="497"/>
      <c r="I78" s="497"/>
      <c r="J78" s="497"/>
      <c r="K78" s="497"/>
      <c r="L78" s="497"/>
      <c r="M78" s="497"/>
      <c r="N78" s="497"/>
      <c r="O78" s="497"/>
      <c r="P78" s="497"/>
      <c r="Q78" s="497"/>
    </row>
    <row r="79" spans="2:17" ht="15">
      <c r="B79" s="497"/>
      <c r="C79" s="497"/>
      <c r="D79" s="497"/>
      <c r="E79" s="497"/>
      <c r="F79" s="497"/>
      <c r="G79" s="497"/>
      <c r="H79" s="497"/>
      <c r="I79" s="497"/>
      <c r="J79" s="497"/>
      <c r="K79" s="497"/>
      <c r="L79" s="497"/>
      <c r="M79" s="497"/>
      <c r="N79" s="497"/>
      <c r="O79" s="497"/>
      <c r="P79" s="497"/>
      <c r="Q79" s="497"/>
    </row>
    <row r="80" spans="2:16" ht="15">
      <c r="B80" s="347"/>
      <c r="C80" s="347"/>
      <c r="D80" s="347"/>
      <c r="E80" s="347"/>
      <c r="F80" s="347"/>
      <c r="G80" s="347"/>
      <c r="H80" s="347"/>
      <c r="I80" s="347"/>
      <c r="J80" s="347"/>
      <c r="K80" s="347"/>
      <c r="L80" s="347"/>
      <c r="M80" s="347"/>
      <c r="N80" s="347"/>
      <c r="O80" s="347"/>
      <c r="P80" s="347"/>
    </row>
    <row r="81" spans="2:16" ht="16.5" thickBot="1">
      <c r="B81" s="349" t="s">
        <v>173</v>
      </c>
      <c r="M81" s="511"/>
      <c r="N81" s="511"/>
      <c r="O81" s="511"/>
      <c r="P81" s="346"/>
    </row>
    <row r="82" spans="2:17" ht="15">
      <c r="B82" s="498" t="s">
        <v>164</v>
      </c>
      <c r="C82" s="499"/>
      <c r="D82" s="351"/>
      <c r="E82" s="504" t="s">
        <v>156</v>
      </c>
      <c r="F82" s="505"/>
      <c r="G82" s="505"/>
      <c r="H82" s="506"/>
      <c r="I82" s="504" t="s">
        <v>120</v>
      </c>
      <c r="J82" s="505"/>
      <c r="K82" s="505"/>
      <c r="L82" s="506"/>
      <c r="M82" s="507" t="s">
        <v>157</v>
      </c>
      <c r="N82" s="507"/>
      <c r="O82" s="507"/>
      <c r="P82" s="507"/>
      <c r="Q82" s="384"/>
    </row>
    <row r="83" spans="2:17" ht="15">
      <c r="B83" s="500"/>
      <c r="C83" s="501"/>
      <c r="D83" s="353"/>
      <c r="E83" s="508" t="s">
        <v>121</v>
      </c>
      <c r="F83" s="510" t="s">
        <v>122</v>
      </c>
      <c r="G83" s="510"/>
      <c r="H83" s="508" t="s">
        <v>8</v>
      </c>
      <c r="I83" s="508" t="s">
        <v>121</v>
      </c>
      <c r="J83" s="510" t="s">
        <v>122</v>
      </c>
      <c r="K83" s="510"/>
      <c r="L83" s="508" t="s">
        <v>8</v>
      </c>
      <c r="M83" s="444" t="s">
        <v>226</v>
      </c>
      <c r="N83" s="439" t="s">
        <v>160</v>
      </c>
      <c r="O83" s="440"/>
      <c r="P83" s="441"/>
      <c r="Q83" s="385" t="s">
        <v>160</v>
      </c>
    </row>
    <row r="84" spans="2:17" ht="23.25" thickBot="1">
      <c r="B84" s="502"/>
      <c r="C84" s="503"/>
      <c r="D84" s="355"/>
      <c r="E84" s="509"/>
      <c r="F84" s="356" t="s">
        <v>162</v>
      </c>
      <c r="G84" s="357" t="s">
        <v>123</v>
      </c>
      <c r="H84" s="509"/>
      <c r="I84" s="509"/>
      <c r="J84" s="356" t="s">
        <v>162</v>
      </c>
      <c r="K84" s="357" t="s">
        <v>123</v>
      </c>
      <c r="L84" s="509"/>
      <c r="M84" s="445"/>
      <c r="N84" s="324" t="s">
        <v>236</v>
      </c>
      <c r="O84" s="324" t="s">
        <v>238</v>
      </c>
      <c r="P84" s="345" t="s">
        <v>123</v>
      </c>
      <c r="Q84" s="386" t="s">
        <v>165</v>
      </c>
    </row>
    <row r="85" spans="2:17" ht="15">
      <c r="B85" s="365">
        <v>1</v>
      </c>
      <c r="C85" s="366" t="s">
        <v>54</v>
      </c>
      <c r="D85" s="366"/>
      <c r="E85" s="368">
        <f>+reg1!E59</f>
        <v>9</v>
      </c>
      <c r="F85" s="368">
        <f>+reg1!F59</f>
        <v>9</v>
      </c>
      <c r="G85" s="369">
        <f aca="true" t="shared" si="19" ref="G85:G107">+F85/E85*100</f>
        <v>100</v>
      </c>
      <c r="H85" s="368">
        <f aca="true" t="shared" si="20" ref="H85:H107">+E85-F85</f>
        <v>0</v>
      </c>
      <c r="I85" s="368">
        <f>+reg1!I59</f>
        <v>45</v>
      </c>
      <c r="J85" s="368">
        <f>+reg1!J59</f>
        <v>45</v>
      </c>
      <c r="K85" s="369">
        <f>+J85/I85*100</f>
        <v>100</v>
      </c>
      <c r="L85" s="368">
        <f aca="true" t="shared" si="21" ref="L85:L107">+I85-J85</f>
        <v>0</v>
      </c>
      <c r="M85" s="368">
        <f>+reg1!M59</f>
        <v>1476</v>
      </c>
      <c r="N85" s="368">
        <f>+reg1!N59</f>
        <v>1681</v>
      </c>
      <c r="O85" s="368">
        <f>+reg1!O59</f>
        <v>1708</v>
      </c>
      <c r="P85" s="369">
        <f aca="true" t="shared" si="22" ref="P85:P107">+O85/M85*100</f>
        <v>115.71815718157181</v>
      </c>
      <c r="Q85" s="388" t="s">
        <v>171</v>
      </c>
    </row>
    <row r="86" spans="2:17" ht="15">
      <c r="B86" s="365">
        <f aca="true" t="shared" si="23" ref="B86:B107">B85+1</f>
        <v>2</v>
      </c>
      <c r="C86" s="366" t="s">
        <v>55</v>
      </c>
      <c r="D86" s="366"/>
      <c r="E86" s="368">
        <f>+reg1!E60</f>
        <v>14</v>
      </c>
      <c r="F86" s="368">
        <f>+reg1!F60</f>
        <v>14</v>
      </c>
      <c r="G86" s="369">
        <f t="shared" si="19"/>
        <v>100</v>
      </c>
      <c r="H86" s="368">
        <f t="shared" si="20"/>
        <v>0</v>
      </c>
      <c r="I86" s="368">
        <f>+reg1!I60</f>
        <v>14</v>
      </c>
      <c r="J86" s="368">
        <f>+reg1!J60</f>
        <v>14</v>
      </c>
      <c r="K86" s="369">
        <f>+J86/I86*100</f>
        <v>100</v>
      </c>
      <c r="L86" s="368">
        <f t="shared" si="21"/>
        <v>0</v>
      </c>
      <c r="M86" s="368">
        <f>+reg1!M60</f>
        <v>1782</v>
      </c>
      <c r="N86" s="368">
        <f>+reg1!N60</f>
        <v>2206</v>
      </c>
      <c r="O86" s="368">
        <f>+reg1!O60</f>
        <v>2314</v>
      </c>
      <c r="P86" s="369">
        <f t="shared" si="22"/>
        <v>129.8540965207632</v>
      </c>
      <c r="Q86" s="388" t="s">
        <v>171</v>
      </c>
    </row>
    <row r="87" spans="2:17" ht="15">
      <c r="B87" s="365">
        <f t="shared" si="23"/>
        <v>3</v>
      </c>
      <c r="C87" s="366" t="s">
        <v>21</v>
      </c>
      <c r="D87" s="366"/>
      <c r="E87" s="368">
        <f>+reg1!E61</f>
        <v>26</v>
      </c>
      <c r="F87" s="368">
        <f>+reg1!F61</f>
        <v>26</v>
      </c>
      <c r="G87" s="369">
        <f t="shared" si="19"/>
        <v>100</v>
      </c>
      <c r="H87" s="368">
        <f t="shared" si="20"/>
        <v>0</v>
      </c>
      <c r="I87" s="368">
        <f>+reg1!I61</f>
        <v>25</v>
      </c>
      <c r="J87" s="368">
        <f>+reg1!J61</f>
        <v>24</v>
      </c>
      <c r="K87" s="369">
        <f aca="true" t="shared" si="24" ref="K87:K106">+J87/I87*100</f>
        <v>96</v>
      </c>
      <c r="L87" s="368">
        <f t="shared" si="21"/>
        <v>1</v>
      </c>
      <c r="M87" s="368">
        <f>+reg1!M61</f>
        <v>2785</v>
      </c>
      <c r="N87" s="368">
        <f>+reg1!N61</f>
        <v>3346</v>
      </c>
      <c r="O87" s="368">
        <f>+reg1!O61</f>
        <v>3549</v>
      </c>
      <c r="P87" s="369">
        <f t="shared" si="22"/>
        <v>127.4326750448833</v>
      </c>
      <c r="Q87" s="388" t="s">
        <v>171</v>
      </c>
    </row>
    <row r="88" spans="2:17" ht="15">
      <c r="B88" s="365">
        <f t="shared" si="23"/>
        <v>4</v>
      </c>
      <c r="C88" s="366" t="s">
        <v>113</v>
      </c>
      <c r="D88" s="366"/>
      <c r="E88" s="368">
        <f>+reg1!E62</f>
        <v>42</v>
      </c>
      <c r="F88" s="368">
        <f>+reg1!F62</f>
        <v>42</v>
      </c>
      <c r="G88" s="369">
        <f t="shared" si="19"/>
        <v>100</v>
      </c>
      <c r="H88" s="368">
        <f t="shared" si="20"/>
        <v>0</v>
      </c>
      <c r="I88" s="368">
        <f>+reg1!I62</f>
        <v>41</v>
      </c>
      <c r="J88" s="368">
        <f>+reg1!J62</f>
        <v>40</v>
      </c>
      <c r="K88" s="369">
        <f t="shared" si="24"/>
        <v>97.5609756097561</v>
      </c>
      <c r="L88" s="368">
        <f t="shared" si="21"/>
        <v>1</v>
      </c>
      <c r="M88" s="368">
        <f>+reg1!M62</f>
        <v>13812</v>
      </c>
      <c r="N88" s="368">
        <f>+reg1!N62</f>
        <v>17861</v>
      </c>
      <c r="O88" s="368">
        <f>+reg1!O62</f>
        <v>18565</v>
      </c>
      <c r="P88" s="369">
        <f t="shared" si="22"/>
        <v>134.41210541558067</v>
      </c>
      <c r="Q88" s="388" t="s">
        <v>171</v>
      </c>
    </row>
    <row r="89" spans="2:17" ht="15">
      <c r="B89" s="365">
        <f t="shared" si="23"/>
        <v>5</v>
      </c>
      <c r="C89" s="366" t="s">
        <v>56</v>
      </c>
      <c r="D89" s="366"/>
      <c r="E89" s="368">
        <f>+reg1!E63</f>
        <v>13</v>
      </c>
      <c r="F89" s="368">
        <f>+reg1!F63</f>
        <v>13</v>
      </c>
      <c r="G89" s="369">
        <f t="shared" si="19"/>
        <v>100</v>
      </c>
      <c r="H89" s="368">
        <f t="shared" si="20"/>
        <v>0</v>
      </c>
      <c r="I89" s="368">
        <f>+reg1!I63</f>
        <v>86</v>
      </c>
      <c r="J89" s="368">
        <f>+reg1!J63</f>
        <v>81</v>
      </c>
      <c r="K89" s="369">
        <f t="shared" si="24"/>
        <v>94.18604651162791</v>
      </c>
      <c r="L89" s="368">
        <f t="shared" si="21"/>
        <v>5</v>
      </c>
      <c r="M89" s="368">
        <f>+reg1!M63</f>
        <v>3682</v>
      </c>
      <c r="N89" s="368">
        <f>+reg1!N63</f>
        <v>4331</v>
      </c>
      <c r="O89" s="368">
        <f>+reg1!O63</f>
        <v>4442</v>
      </c>
      <c r="P89" s="369">
        <f t="shared" si="22"/>
        <v>120.64095600217273</v>
      </c>
      <c r="Q89" s="388" t="s">
        <v>171</v>
      </c>
    </row>
    <row r="90" spans="2:17" ht="15">
      <c r="B90" s="365">
        <f t="shared" si="23"/>
        <v>6</v>
      </c>
      <c r="C90" s="366" t="s">
        <v>174</v>
      </c>
      <c r="D90" s="366"/>
      <c r="E90" s="368">
        <f>+reg1!E64</f>
        <v>7</v>
      </c>
      <c r="F90" s="368">
        <f>+reg1!F64</f>
        <v>7</v>
      </c>
      <c r="G90" s="369">
        <f t="shared" si="19"/>
        <v>100</v>
      </c>
      <c r="H90" s="368">
        <f t="shared" si="20"/>
        <v>0</v>
      </c>
      <c r="I90" s="368">
        <f>+reg1!I64</f>
        <v>9</v>
      </c>
      <c r="J90" s="368">
        <f>+reg1!J64</f>
        <v>9</v>
      </c>
      <c r="K90" s="369">
        <f t="shared" si="24"/>
        <v>100</v>
      </c>
      <c r="L90" s="368">
        <f t="shared" si="21"/>
        <v>0</v>
      </c>
      <c r="M90" s="368">
        <f>+reg1!M64</f>
        <v>908</v>
      </c>
      <c r="N90" s="368">
        <f>+reg1!N64</f>
        <v>1082</v>
      </c>
      <c r="O90" s="368">
        <f>+reg1!O64</f>
        <v>1113</v>
      </c>
      <c r="P90" s="369">
        <f t="shared" si="22"/>
        <v>122.5770925110132</v>
      </c>
      <c r="Q90" s="388" t="s">
        <v>171</v>
      </c>
    </row>
    <row r="91" spans="2:17" ht="15">
      <c r="B91" s="365">
        <f t="shared" si="23"/>
        <v>7</v>
      </c>
      <c r="C91" s="366" t="s">
        <v>114</v>
      </c>
      <c r="D91" s="366"/>
      <c r="E91" s="368">
        <f>+reg1!E65</f>
        <v>24</v>
      </c>
      <c r="F91" s="368">
        <f>+reg1!F65</f>
        <v>24</v>
      </c>
      <c r="G91" s="369">
        <f t="shared" si="19"/>
        <v>100</v>
      </c>
      <c r="H91" s="368">
        <f t="shared" si="20"/>
        <v>0</v>
      </c>
      <c r="I91" s="368">
        <f>+reg1!I65</f>
        <v>9</v>
      </c>
      <c r="J91" s="368">
        <f>+reg1!J65</f>
        <v>8</v>
      </c>
      <c r="K91" s="369">
        <f t="shared" si="24"/>
        <v>88.88888888888889</v>
      </c>
      <c r="L91" s="368">
        <f t="shared" si="21"/>
        <v>1</v>
      </c>
      <c r="M91" s="368">
        <f>+reg1!M65</f>
        <v>2326</v>
      </c>
      <c r="N91" s="368">
        <f>+reg1!N65</f>
        <v>2693</v>
      </c>
      <c r="O91" s="368">
        <f>+reg1!O65</f>
        <v>2770</v>
      </c>
      <c r="P91" s="369">
        <f t="shared" si="22"/>
        <v>119.08856405846949</v>
      </c>
      <c r="Q91" s="388" t="s">
        <v>171</v>
      </c>
    </row>
    <row r="92" spans="2:17" ht="15">
      <c r="B92" s="365">
        <f t="shared" si="23"/>
        <v>8</v>
      </c>
      <c r="C92" s="366" t="s">
        <v>115</v>
      </c>
      <c r="D92" s="366"/>
      <c r="E92" s="368">
        <f>+reg1!E66</f>
        <v>11</v>
      </c>
      <c r="F92" s="368">
        <f>+reg1!F66</f>
        <v>11</v>
      </c>
      <c r="G92" s="369">
        <f t="shared" si="19"/>
        <v>100</v>
      </c>
      <c r="H92" s="368">
        <f t="shared" si="20"/>
        <v>0</v>
      </c>
      <c r="I92" s="368">
        <f>+reg1!I66</f>
        <v>5</v>
      </c>
      <c r="J92" s="368">
        <f>+reg1!J66</f>
        <v>5</v>
      </c>
      <c r="K92" s="369">
        <f t="shared" si="24"/>
        <v>100</v>
      </c>
      <c r="L92" s="368">
        <f t="shared" si="21"/>
        <v>0</v>
      </c>
      <c r="M92" s="368">
        <f>+reg1!M66</f>
        <v>1004</v>
      </c>
      <c r="N92" s="368">
        <f>+reg1!N66</f>
        <v>1202</v>
      </c>
      <c r="O92" s="368">
        <f>+reg1!O66</f>
        <v>1226</v>
      </c>
      <c r="P92" s="369">
        <f t="shared" si="22"/>
        <v>122.11155378486056</v>
      </c>
      <c r="Q92" s="388" t="s">
        <v>171</v>
      </c>
    </row>
    <row r="93" spans="2:17" ht="15">
      <c r="B93" s="365">
        <f t="shared" si="23"/>
        <v>9</v>
      </c>
      <c r="C93" s="366" t="s">
        <v>58</v>
      </c>
      <c r="D93" s="366"/>
      <c r="E93" s="368">
        <f>+reg1!E67</f>
        <v>12</v>
      </c>
      <c r="F93" s="368">
        <f>+reg1!F67</f>
        <v>12</v>
      </c>
      <c r="G93" s="369">
        <f t="shared" si="19"/>
        <v>100</v>
      </c>
      <c r="H93" s="368">
        <f t="shared" si="20"/>
        <v>0</v>
      </c>
      <c r="I93" s="368">
        <f>+reg1!I67</f>
        <v>23</v>
      </c>
      <c r="J93" s="368">
        <f>+reg1!J67</f>
        <v>23</v>
      </c>
      <c r="K93" s="369">
        <f t="shared" si="24"/>
        <v>100</v>
      </c>
      <c r="L93" s="368">
        <f t="shared" si="21"/>
        <v>0</v>
      </c>
      <c r="M93" s="368">
        <f>+reg1!M67</f>
        <v>1182</v>
      </c>
      <c r="N93" s="368">
        <f>+reg1!N67</f>
        <v>1666</v>
      </c>
      <c r="O93" s="368">
        <f>+reg1!O67</f>
        <v>1671</v>
      </c>
      <c r="P93" s="369">
        <f t="shared" si="22"/>
        <v>141.37055837563452</v>
      </c>
      <c r="Q93" s="388" t="s">
        <v>171</v>
      </c>
    </row>
    <row r="94" spans="2:17" ht="15">
      <c r="B94" s="365">
        <f t="shared" si="23"/>
        <v>10</v>
      </c>
      <c r="C94" s="366" t="s">
        <v>104</v>
      </c>
      <c r="D94" s="366"/>
      <c r="E94" s="368">
        <f>+reg1!E68</f>
        <v>34</v>
      </c>
      <c r="F94" s="368">
        <f>+reg1!F68</f>
        <v>34</v>
      </c>
      <c r="G94" s="369">
        <f t="shared" si="19"/>
        <v>100</v>
      </c>
      <c r="H94" s="368">
        <f t="shared" si="20"/>
        <v>0</v>
      </c>
      <c r="I94" s="368">
        <f>+reg1!I68</f>
        <v>156</v>
      </c>
      <c r="J94" s="368">
        <f>+reg1!J68</f>
        <v>156</v>
      </c>
      <c r="K94" s="369">
        <f t="shared" si="24"/>
        <v>100</v>
      </c>
      <c r="L94" s="368">
        <f t="shared" si="21"/>
        <v>0</v>
      </c>
      <c r="M94" s="368">
        <f>+reg1!M68</f>
        <v>9856</v>
      </c>
      <c r="N94" s="368">
        <f>+reg1!N68</f>
        <v>11875</v>
      </c>
      <c r="O94" s="368">
        <f>+reg1!O68</f>
        <v>12218</v>
      </c>
      <c r="P94" s="369">
        <f t="shared" si="22"/>
        <v>123.96509740259741</v>
      </c>
      <c r="Q94" s="388" t="s">
        <v>171</v>
      </c>
    </row>
    <row r="95" spans="2:17" ht="15">
      <c r="B95" s="365">
        <f t="shared" si="23"/>
        <v>11</v>
      </c>
      <c r="C95" s="366" t="s">
        <v>175</v>
      </c>
      <c r="D95" s="366"/>
      <c r="E95" s="368">
        <f>+reg1!E69</f>
        <v>9</v>
      </c>
      <c r="F95" s="368">
        <f>+reg1!F69</f>
        <v>9</v>
      </c>
      <c r="G95" s="369">
        <f t="shared" si="19"/>
        <v>100</v>
      </c>
      <c r="H95" s="368">
        <f t="shared" si="20"/>
        <v>0</v>
      </c>
      <c r="I95" s="368">
        <f>+reg1!I69</f>
        <v>24</v>
      </c>
      <c r="J95" s="368">
        <f>+reg1!J69</f>
        <v>23</v>
      </c>
      <c r="K95" s="369">
        <f t="shared" si="24"/>
        <v>95.83333333333334</v>
      </c>
      <c r="L95" s="368">
        <f t="shared" si="21"/>
        <v>1</v>
      </c>
      <c r="M95" s="368">
        <f>+reg1!M69</f>
        <v>1830</v>
      </c>
      <c r="N95" s="368">
        <f>+reg1!N69</f>
        <v>2147</v>
      </c>
      <c r="O95" s="368">
        <f>+reg1!O69</f>
        <v>2193</v>
      </c>
      <c r="P95" s="369">
        <f t="shared" si="22"/>
        <v>119.83606557377048</v>
      </c>
      <c r="Q95" s="388" t="s">
        <v>171</v>
      </c>
    </row>
    <row r="96" spans="2:17" ht="15">
      <c r="B96" s="365">
        <f t="shared" si="23"/>
        <v>12</v>
      </c>
      <c r="C96" s="366" t="s">
        <v>176</v>
      </c>
      <c r="D96" s="366"/>
      <c r="E96" s="368">
        <f>+reg1!E70</f>
        <v>21</v>
      </c>
      <c r="F96" s="368">
        <f>+reg1!F70</f>
        <v>21</v>
      </c>
      <c r="G96" s="369">
        <f t="shared" si="19"/>
        <v>100</v>
      </c>
      <c r="H96" s="368">
        <f t="shared" si="20"/>
        <v>0</v>
      </c>
      <c r="I96" s="368">
        <f>+reg1!I70</f>
        <v>16</v>
      </c>
      <c r="J96" s="368">
        <f>+reg1!J70</f>
        <v>16</v>
      </c>
      <c r="K96" s="369">
        <f t="shared" si="24"/>
        <v>100</v>
      </c>
      <c r="L96" s="368">
        <f t="shared" si="21"/>
        <v>0</v>
      </c>
      <c r="M96" s="368">
        <f>+reg1!M70</f>
        <v>2683</v>
      </c>
      <c r="N96" s="368">
        <f>+reg1!N70</f>
        <v>3021</v>
      </c>
      <c r="O96" s="368">
        <f>+reg1!O70</f>
        <v>3084</v>
      </c>
      <c r="P96" s="369">
        <f t="shared" si="22"/>
        <v>114.94595601938128</v>
      </c>
      <c r="Q96" s="388" t="s">
        <v>171</v>
      </c>
    </row>
    <row r="97" spans="2:17" ht="15">
      <c r="B97" s="365">
        <f t="shared" si="23"/>
        <v>13</v>
      </c>
      <c r="C97" s="366" t="s">
        <v>60</v>
      </c>
      <c r="D97" s="366"/>
      <c r="E97" s="368">
        <f>+reg1!E71</f>
        <v>8</v>
      </c>
      <c r="F97" s="368">
        <f>+reg1!F71</f>
        <v>8</v>
      </c>
      <c r="G97" s="369">
        <f t="shared" si="19"/>
        <v>100</v>
      </c>
      <c r="H97" s="368">
        <f t="shared" si="20"/>
        <v>0</v>
      </c>
      <c r="I97" s="368">
        <f>+reg1!I71</f>
        <v>30</v>
      </c>
      <c r="J97" s="368">
        <f>+reg1!J71</f>
        <v>30</v>
      </c>
      <c r="K97" s="369">
        <f t="shared" si="24"/>
        <v>100</v>
      </c>
      <c r="L97" s="368">
        <f t="shared" si="21"/>
        <v>0</v>
      </c>
      <c r="M97" s="368">
        <f>+reg1!M71</f>
        <v>1537</v>
      </c>
      <c r="N97" s="368">
        <f>+reg1!N71</f>
        <v>1750</v>
      </c>
      <c r="O97" s="368">
        <f>+reg1!O71</f>
        <v>1780</v>
      </c>
      <c r="P97" s="369">
        <f t="shared" si="22"/>
        <v>115.81001951854262</v>
      </c>
      <c r="Q97" s="388" t="s">
        <v>171</v>
      </c>
    </row>
    <row r="98" spans="2:17" ht="15">
      <c r="B98" s="365">
        <f t="shared" si="23"/>
        <v>14</v>
      </c>
      <c r="C98" s="366" t="s">
        <v>43</v>
      </c>
      <c r="D98" s="366"/>
      <c r="E98" s="368">
        <f>+reg1!E72</f>
        <v>10</v>
      </c>
      <c r="F98" s="368">
        <f>+reg1!F72</f>
        <v>10</v>
      </c>
      <c r="G98" s="369">
        <f t="shared" si="19"/>
        <v>100</v>
      </c>
      <c r="H98" s="368">
        <f t="shared" si="20"/>
        <v>0</v>
      </c>
      <c r="I98" s="368">
        <f>+reg1!I72</f>
        <v>8</v>
      </c>
      <c r="J98" s="368">
        <f>+reg1!J72</f>
        <v>8</v>
      </c>
      <c r="K98" s="369">
        <f t="shared" si="24"/>
        <v>100</v>
      </c>
      <c r="L98" s="368">
        <f t="shared" si="21"/>
        <v>0</v>
      </c>
      <c r="M98" s="368">
        <f>+reg1!M72</f>
        <v>2001</v>
      </c>
      <c r="N98" s="368">
        <f>+reg1!N72</f>
        <v>2494</v>
      </c>
      <c r="O98" s="368">
        <f>+reg1!O72</f>
        <v>2582</v>
      </c>
      <c r="P98" s="369">
        <f t="shared" si="22"/>
        <v>129.03548225887056</v>
      </c>
      <c r="Q98" s="388" t="s">
        <v>171</v>
      </c>
    </row>
    <row r="99" spans="2:17" ht="15">
      <c r="B99" s="365">
        <f t="shared" si="23"/>
        <v>15</v>
      </c>
      <c r="C99" s="366" t="s">
        <v>42</v>
      </c>
      <c r="D99" s="366"/>
      <c r="E99" s="368">
        <f>+reg1!E73</f>
        <v>26</v>
      </c>
      <c r="F99" s="368">
        <f>+reg1!F73</f>
        <v>26</v>
      </c>
      <c r="G99" s="369">
        <f t="shared" si="19"/>
        <v>100</v>
      </c>
      <c r="H99" s="368">
        <f t="shared" si="20"/>
        <v>0</v>
      </c>
      <c r="I99" s="368">
        <f>+reg1!I73</f>
        <v>4</v>
      </c>
      <c r="J99" s="368">
        <f>+reg1!J73</f>
        <v>2</v>
      </c>
      <c r="K99" s="369">
        <f t="shared" si="24"/>
        <v>50</v>
      </c>
      <c r="L99" s="368">
        <f t="shared" si="21"/>
        <v>2</v>
      </c>
      <c r="M99" s="368">
        <f>+reg1!M73</f>
        <v>3509</v>
      </c>
      <c r="N99" s="368">
        <f>+reg1!N73</f>
        <v>3959</v>
      </c>
      <c r="O99" s="368">
        <f>+reg1!O73</f>
        <v>4053</v>
      </c>
      <c r="P99" s="369">
        <f t="shared" si="22"/>
        <v>115.50299230550014</v>
      </c>
      <c r="Q99" s="388" t="s">
        <v>171</v>
      </c>
    </row>
    <row r="100" spans="2:17" ht="15">
      <c r="B100" s="365">
        <f t="shared" si="23"/>
        <v>16</v>
      </c>
      <c r="C100" s="366" t="s">
        <v>108</v>
      </c>
      <c r="D100" s="366"/>
      <c r="E100" s="368">
        <f>+reg1!E74</f>
        <v>24</v>
      </c>
      <c r="F100" s="368">
        <f>+reg1!F74</f>
        <v>24</v>
      </c>
      <c r="G100" s="369">
        <f t="shared" si="19"/>
        <v>100</v>
      </c>
      <c r="H100" s="368">
        <f t="shared" si="20"/>
        <v>0</v>
      </c>
      <c r="I100" s="368">
        <f>+reg1!I74</f>
        <v>27</v>
      </c>
      <c r="J100" s="368">
        <f>+reg1!J74</f>
        <v>27</v>
      </c>
      <c r="K100" s="369">
        <f t="shared" si="24"/>
        <v>100</v>
      </c>
      <c r="L100" s="368">
        <f t="shared" si="21"/>
        <v>0</v>
      </c>
      <c r="M100" s="368">
        <f>+reg1!M74</f>
        <v>4387</v>
      </c>
      <c r="N100" s="368">
        <f>+reg1!N74</f>
        <v>5314</v>
      </c>
      <c r="O100" s="368">
        <f>+reg1!O74</f>
        <v>5520</v>
      </c>
      <c r="P100" s="369">
        <f t="shared" si="22"/>
        <v>125.82630499202187</v>
      </c>
      <c r="Q100" s="388" t="s">
        <v>171</v>
      </c>
    </row>
    <row r="101" spans="2:17" ht="15">
      <c r="B101" s="365">
        <f t="shared" si="23"/>
        <v>17</v>
      </c>
      <c r="C101" s="366" t="s">
        <v>109</v>
      </c>
      <c r="D101" s="366"/>
      <c r="E101" s="368">
        <f>+reg1!E75</f>
        <v>7</v>
      </c>
      <c r="F101" s="368">
        <f>+reg1!F75</f>
        <v>7</v>
      </c>
      <c r="G101" s="369">
        <f t="shared" si="19"/>
        <v>100</v>
      </c>
      <c r="H101" s="368">
        <f t="shared" si="20"/>
        <v>0</v>
      </c>
      <c r="I101" s="368">
        <f>+reg1!I75</f>
        <v>5</v>
      </c>
      <c r="J101" s="368">
        <f>+reg1!J75</f>
        <v>5</v>
      </c>
      <c r="K101" s="369">
        <f t="shared" si="24"/>
        <v>100</v>
      </c>
      <c r="L101" s="368">
        <f t="shared" si="21"/>
        <v>0</v>
      </c>
      <c r="M101" s="368">
        <f>+reg1!M75</f>
        <v>515</v>
      </c>
      <c r="N101" s="368">
        <f>+reg1!N75</f>
        <v>647</v>
      </c>
      <c r="O101" s="368">
        <f>+reg1!O75</f>
        <v>658</v>
      </c>
      <c r="P101" s="369">
        <f t="shared" si="22"/>
        <v>127.76699029126213</v>
      </c>
      <c r="Q101" s="388" t="s">
        <v>171</v>
      </c>
    </row>
    <row r="102" spans="2:17" s="407" customFormat="1" ht="15">
      <c r="B102" s="404">
        <f t="shared" si="23"/>
        <v>18</v>
      </c>
      <c r="C102" s="405" t="s">
        <v>118</v>
      </c>
      <c r="D102" s="405"/>
      <c r="E102" s="368">
        <f>+reg1!E76</f>
        <v>49</v>
      </c>
      <c r="F102" s="368">
        <f>+reg1!F76</f>
        <v>49</v>
      </c>
      <c r="G102" s="369">
        <f t="shared" si="19"/>
        <v>100</v>
      </c>
      <c r="H102" s="368">
        <f t="shared" si="20"/>
        <v>0</v>
      </c>
      <c r="I102" s="368">
        <f>+reg1!I76</f>
        <v>16</v>
      </c>
      <c r="J102" s="368">
        <f>+reg1!J76</f>
        <v>16</v>
      </c>
      <c r="K102" s="369">
        <f t="shared" si="24"/>
        <v>100</v>
      </c>
      <c r="L102" s="368">
        <f t="shared" si="21"/>
        <v>0</v>
      </c>
      <c r="M102" s="368">
        <f>+reg1!M76</f>
        <v>8982</v>
      </c>
      <c r="N102" s="368">
        <f>+reg1!N76</f>
        <v>11299</v>
      </c>
      <c r="O102" s="368">
        <f>+reg1!O76</f>
        <v>11633</v>
      </c>
      <c r="P102" s="369">
        <f t="shared" si="22"/>
        <v>129.51458472500556</v>
      </c>
      <c r="Q102" s="406" t="s">
        <v>171</v>
      </c>
    </row>
    <row r="103" spans="2:17" ht="15">
      <c r="B103" s="365">
        <f t="shared" si="23"/>
        <v>19</v>
      </c>
      <c r="C103" s="366" t="s">
        <v>31</v>
      </c>
      <c r="D103" s="366"/>
      <c r="E103" s="368">
        <f>+reg1!E77</f>
        <v>36</v>
      </c>
      <c r="F103" s="368">
        <f>+reg1!F77</f>
        <v>36</v>
      </c>
      <c r="G103" s="369">
        <f t="shared" si="19"/>
        <v>100</v>
      </c>
      <c r="H103" s="368">
        <f t="shared" si="20"/>
        <v>0</v>
      </c>
      <c r="I103" s="368">
        <f>+reg1!I77</f>
        <v>2</v>
      </c>
      <c r="J103" s="368">
        <f>+reg1!J77</f>
        <v>2</v>
      </c>
      <c r="K103" s="369">
        <f t="shared" si="24"/>
        <v>100</v>
      </c>
      <c r="L103" s="368">
        <f t="shared" si="21"/>
        <v>0</v>
      </c>
      <c r="M103" s="368">
        <f>+reg1!M77</f>
        <v>5930</v>
      </c>
      <c r="N103" s="368">
        <f>+reg1!N77</f>
        <v>6913</v>
      </c>
      <c r="O103" s="368">
        <f>+reg1!O77</f>
        <v>7046</v>
      </c>
      <c r="P103" s="369">
        <f t="shared" si="22"/>
        <v>118.81956155143338</v>
      </c>
      <c r="Q103" s="388" t="s">
        <v>171</v>
      </c>
    </row>
    <row r="104" spans="2:17" ht="15">
      <c r="B104" s="365">
        <f t="shared" si="23"/>
        <v>20</v>
      </c>
      <c r="C104" s="366" t="s">
        <v>61</v>
      </c>
      <c r="D104" s="366"/>
      <c r="E104" s="368">
        <f>+reg1!E78</f>
        <v>33</v>
      </c>
      <c r="F104" s="368">
        <f>+reg1!F78</f>
        <v>33</v>
      </c>
      <c r="G104" s="369">
        <f t="shared" si="19"/>
        <v>100</v>
      </c>
      <c r="H104" s="368">
        <f t="shared" si="20"/>
        <v>0</v>
      </c>
      <c r="I104" s="368">
        <f>+reg1!I78</f>
        <v>77</v>
      </c>
      <c r="J104" s="368">
        <f>+reg1!J78</f>
        <v>74</v>
      </c>
      <c r="K104" s="369">
        <f t="shared" si="24"/>
        <v>96.1038961038961</v>
      </c>
      <c r="L104" s="368">
        <f t="shared" si="21"/>
        <v>3</v>
      </c>
      <c r="M104" s="368">
        <f>+reg1!M78</f>
        <v>6944</v>
      </c>
      <c r="N104" s="368">
        <f>+reg1!N78</f>
        <v>9247</v>
      </c>
      <c r="O104" s="368">
        <f>+reg1!O78</f>
        <v>9404</v>
      </c>
      <c r="P104" s="369">
        <f t="shared" si="22"/>
        <v>135.426267281106</v>
      </c>
      <c r="Q104" s="388" t="s">
        <v>171</v>
      </c>
    </row>
    <row r="105" spans="2:17" ht="15">
      <c r="B105" s="365">
        <f t="shared" si="23"/>
        <v>21</v>
      </c>
      <c r="C105" s="366" t="s">
        <v>62</v>
      </c>
      <c r="D105" s="366"/>
      <c r="E105" s="368">
        <f>+reg1!E79</f>
        <v>6</v>
      </c>
      <c r="F105" s="368">
        <f>+reg1!F79</f>
        <v>6</v>
      </c>
      <c r="G105" s="369">
        <f t="shared" si="19"/>
        <v>100</v>
      </c>
      <c r="H105" s="368">
        <f t="shared" si="20"/>
        <v>0</v>
      </c>
      <c r="I105" s="368">
        <f>+reg1!I79</f>
        <v>19</v>
      </c>
      <c r="J105" s="368">
        <f>+reg1!J79</f>
        <v>18</v>
      </c>
      <c r="K105" s="369">
        <f t="shared" si="24"/>
        <v>94.73684210526315</v>
      </c>
      <c r="L105" s="368">
        <f t="shared" si="21"/>
        <v>1</v>
      </c>
      <c r="M105" s="368">
        <f>+reg1!M79</f>
        <v>972</v>
      </c>
      <c r="N105" s="368">
        <f>+reg1!N79</f>
        <v>867</v>
      </c>
      <c r="O105" s="368">
        <f>+reg1!O79</f>
        <v>871</v>
      </c>
      <c r="P105" s="369">
        <f t="shared" si="22"/>
        <v>89.60905349794238</v>
      </c>
      <c r="Q105" s="388" t="s">
        <v>171</v>
      </c>
    </row>
    <row r="106" spans="2:17" ht="15">
      <c r="B106" s="365">
        <f t="shared" si="23"/>
        <v>22</v>
      </c>
      <c r="C106" s="366" t="s">
        <v>30</v>
      </c>
      <c r="D106" s="366"/>
      <c r="E106" s="368">
        <f>+reg1!E80</f>
        <v>8</v>
      </c>
      <c r="F106" s="368">
        <f>+reg1!F80</f>
        <v>8</v>
      </c>
      <c r="G106" s="369">
        <f t="shared" si="19"/>
        <v>100</v>
      </c>
      <c r="H106" s="368">
        <f t="shared" si="20"/>
        <v>0</v>
      </c>
      <c r="I106" s="368">
        <f>+reg1!I80</f>
        <v>68</v>
      </c>
      <c r="J106" s="368">
        <f>+reg1!J80</f>
        <v>66</v>
      </c>
      <c r="K106" s="369">
        <f t="shared" si="24"/>
        <v>97.05882352941177</v>
      </c>
      <c r="L106" s="368">
        <f t="shared" si="21"/>
        <v>2</v>
      </c>
      <c r="M106" s="368">
        <f>+reg1!M80</f>
        <v>2505</v>
      </c>
      <c r="N106" s="368">
        <f>+reg1!N80</f>
        <v>2916</v>
      </c>
      <c r="O106" s="368">
        <f>+reg1!O80</f>
        <v>3010</v>
      </c>
      <c r="P106" s="369">
        <f t="shared" si="22"/>
        <v>120.15968063872255</v>
      </c>
      <c r="Q106" s="388" t="s">
        <v>171</v>
      </c>
    </row>
    <row r="107" spans="2:17" ht="15">
      <c r="B107" s="365">
        <f t="shared" si="23"/>
        <v>23</v>
      </c>
      <c r="C107" s="366" t="s">
        <v>11</v>
      </c>
      <c r="D107" s="366"/>
      <c r="E107" s="368">
        <f>+reg1!E81</f>
        <v>43</v>
      </c>
      <c r="F107" s="368">
        <f>+reg1!F81</f>
        <v>43</v>
      </c>
      <c r="G107" s="369">
        <f t="shared" si="19"/>
        <v>100</v>
      </c>
      <c r="H107" s="368">
        <f t="shared" si="20"/>
        <v>0</v>
      </c>
      <c r="I107" s="368">
        <f>+reg1!I81</f>
        <v>28</v>
      </c>
      <c r="J107" s="368">
        <f>+reg1!J81</f>
        <v>28</v>
      </c>
      <c r="K107" s="369">
        <f>+J107/I107*100</f>
        <v>100</v>
      </c>
      <c r="L107" s="368">
        <f t="shared" si="21"/>
        <v>0</v>
      </c>
      <c r="M107" s="368">
        <f>+reg1!M81</f>
        <v>8644</v>
      </c>
      <c r="N107" s="368">
        <f>+reg1!N81</f>
        <v>10886</v>
      </c>
      <c r="O107" s="368">
        <f>+reg1!O81</f>
        <v>11256</v>
      </c>
      <c r="P107" s="369">
        <f t="shared" si="22"/>
        <v>130.21749190189726</v>
      </c>
      <c r="Q107" s="388" t="s">
        <v>171</v>
      </c>
    </row>
    <row r="108" spans="2:17" ht="15.75" thickBot="1">
      <c r="B108" s="365"/>
      <c r="C108" s="366"/>
      <c r="D108" s="366"/>
      <c r="E108" s="368"/>
      <c r="F108" s="368"/>
      <c r="G108" s="403"/>
      <c r="H108" s="371"/>
      <c r="I108" s="371"/>
      <c r="J108" s="371"/>
      <c r="K108" s="403"/>
      <c r="L108" s="371"/>
      <c r="M108" s="372"/>
      <c r="N108" s="372"/>
      <c r="O108" s="372"/>
      <c r="P108" s="403"/>
      <c r="Q108" s="408"/>
    </row>
    <row r="109" spans="2:17" ht="15.75" thickBot="1">
      <c r="B109" s="390"/>
      <c r="C109" s="391" t="s">
        <v>125</v>
      </c>
      <c r="D109" s="391"/>
      <c r="E109" s="392">
        <f>SUM(E85:E108)</f>
        <v>472</v>
      </c>
      <c r="F109" s="392">
        <f>SUM(F85:F108)</f>
        <v>472</v>
      </c>
      <c r="G109" s="392">
        <f>+F109/E109*100</f>
        <v>100</v>
      </c>
      <c r="H109" s="392">
        <f>SUM(H85:H108)</f>
        <v>0</v>
      </c>
      <c r="I109" s="392">
        <f>SUM(I85:I108)</f>
        <v>737</v>
      </c>
      <c r="J109" s="392">
        <f>SUM(J85:J108)</f>
        <v>720</v>
      </c>
      <c r="K109" s="392">
        <f>+J109/I109*100</f>
        <v>97.69335142469471</v>
      </c>
      <c r="L109" s="392">
        <f>SUM(L85:L108)</f>
        <v>17</v>
      </c>
      <c r="M109" s="392">
        <f>SUM(M85:M108)</f>
        <v>89252</v>
      </c>
      <c r="N109" s="392">
        <f>SUM(N85:N108)</f>
        <v>109403</v>
      </c>
      <c r="O109" s="392">
        <f>SUM(O85:O108)</f>
        <v>112666</v>
      </c>
      <c r="P109" s="392">
        <f>+O109/M109*100</f>
        <v>126.23358580199884</v>
      </c>
      <c r="Q109" s="393" t="s">
        <v>155</v>
      </c>
    </row>
    <row r="110" spans="2:12" ht="15">
      <c r="B110" s="497" t="s">
        <v>155</v>
      </c>
      <c r="C110" s="497"/>
      <c r="D110" s="497"/>
      <c r="E110" s="497"/>
      <c r="F110" s="497"/>
      <c r="G110" s="497"/>
      <c r="H110" s="497"/>
      <c r="I110" s="347"/>
      <c r="J110" s="347"/>
      <c r="K110" s="347"/>
      <c r="L110" s="347"/>
    </row>
    <row r="111" spans="2:17" ht="15">
      <c r="B111" s="497"/>
      <c r="C111" s="497"/>
      <c r="D111" s="497"/>
      <c r="E111" s="497"/>
      <c r="F111" s="497"/>
      <c r="G111" s="497"/>
      <c r="H111" s="497"/>
      <c r="I111" s="497"/>
      <c r="J111" s="497"/>
      <c r="K111" s="497"/>
      <c r="L111" s="497"/>
      <c r="M111" s="497"/>
      <c r="N111" s="497"/>
      <c r="O111" s="497"/>
      <c r="P111" s="497"/>
      <c r="Q111" s="497"/>
    </row>
    <row r="112" spans="2:17" ht="12.75" customHeight="1">
      <c r="B112" s="497"/>
      <c r="C112" s="497"/>
      <c r="D112" s="497"/>
      <c r="E112" s="497"/>
      <c r="F112" s="497"/>
      <c r="G112" s="497"/>
      <c r="H112" s="497"/>
      <c r="I112" s="497"/>
      <c r="J112" s="497"/>
      <c r="K112" s="497"/>
      <c r="L112" s="497"/>
      <c r="M112" s="497"/>
      <c r="N112" s="497"/>
      <c r="O112" s="497"/>
      <c r="P112" s="497"/>
      <c r="Q112" s="497"/>
    </row>
    <row r="113" spans="2:16" ht="19.5" customHeight="1">
      <c r="B113" s="347"/>
      <c r="C113" s="347"/>
      <c r="D113" s="347"/>
      <c r="E113" s="348"/>
      <c r="F113" s="348"/>
      <c r="G113" s="348"/>
      <c r="H113" s="348"/>
      <c r="I113" s="348"/>
      <c r="J113" s="348"/>
      <c r="K113" s="348"/>
      <c r="L113" s="348"/>
      <c r="M113" s="348"/>
      <c r="N113" s="348"/>
      <c r="O113" s="348"/>
      <c r="P113" s="348"/>
    </row>
    <row r="114" spans="2:16" ht="16.5" thickBot="1">
      <c r="B114" s="349" t="s">
        <v>177</v>
      </c>
      <c r="M114" s="511"/>
      <c r="N114" s="511"/>
      <c r="O114" s="511"/>
      <c r="P114" s="346"/>
    </row>
    <row r="115" spans="2:17" ht="15">
      <c r="B115" s="498" t="s">
        <v>164</v>
      </c>
      <c r="C115" s="499"/>
      <c r="D115" s="351"/>
      <c r="E115" s="504" t="s">
        <v>156</v>
      </c>
      <c r="F115" s="505"/>
      <c r="G115" s="505"/>
      <c r="H115" s="506"/>
      <c r="I115" s="504" t="s">
        <v>120</v>
      </c>
      <c r="J115" s="505"/>
      <c r="K115" s="505"/>
      <c r="L115" s="506"/>
      <c r="M115" s="507" t="s">
        <v>157</v>
      </c>
      <c r="N115" s="507"/>
      <c r="O115" s="507"/>
      <c r="P115" s="507"/>
      <c r="Q115" s="384"/>
    </row>
    <row r="116" spans="2:17" ht="15">
      <c r="B116" s="500"/>
      <c r="C116" s="501"/>
      <c r="D116" s="353"/>
      <c r="E116" s="508" t="s">
        <v>121</v>
      </c>
      <c r="F116" s="510" t="s">
        <v>122</v>
      </c>
      <c r="G116" s="510"/>
      <c r="H116" s="508" t="s">
        <v>8</v>
      </c>
      <c r="I116" s="508" t="s">
        <v>121</v>
      </c>
      <c r="J116" s="510" t="s">
        <v>122</v>
      </c>
      <c r="K116" s="510"/>
      <c r="L116" s="508" t="s">
        <v>8</v>
      </c>
      <c r="M116" s="444" t="s">
        <v>226</v>
      </c>
      <c r="N116" s="439" t="s">
        <v>160</v>
      </c>
      <c r="O116" s="440"/>
      <c r="P116" s="441"/>
      <c r="Q116" s="385" t="s">
        <v>160</v>
      </c>
    </row>
    <row r="117" spans="2:17" ht="23.25" thickBot="1">
      <c r="B117" s="502"/>
      <c r="C117" s="503"/>
      <c r="D117" s="355"/>
      <c r="E117" s="509"/>
      <c r="F117" s="356" t="s">
        <v>162</v>
      </c>
      <c r="G117" s="357" t="s">
        <v>123</v>
      </c>
      <c r="H117" s="509"/>
      <c r="I117" s="509"/>
      <c r="J117" s="356" t="s">
        <v>162</v>
      </c>
      <c r="K117" s="357" t="s">
        <v>123</v>
      </c>
      <c r="L117" s="509"/>
      <c r="M117" s="445"/>
      <c r="N117" s="324" t="s">
        <v>236</v>
      </c>
      <c r="O117" s="324" t="s">
        <v>238</v>
      </c>
      <c r="P117" s="345" t="s">
        <v>123</v>
      </c>
      <c r="Q117" s="386" t="s">
        <v>165</v>
      </c>
    </row>
    <row r="118" spans="2:17" ht="15">
      <c r="B118" s="365">
        <v>1</v>
      </c>
      <c r="C118" s="366" t="s">
        <v>65</v>
      </c>
      <c r="D118" s="366"/>
      <c r="E118" s="368">
        <f>+reg1!E94</f>
        <v>47</v>
      </c>
      <c r="F118" s="368">
        <f>+reg1!F94</f>
        <v>47</v>
      </c>
      <c r="G118" s="369">
        <f aca="true" t="shared" si="25" ref="G118:G126">+F118/E118*100</f>
        <v>100</v>
      </c>
      <c r="H118" s="368">
        <f aca="true" t="shared" si="26" ref="H118:H126">+E118-F118</f>
        <v>0</v>
      </c>
      <c r="I118" s="368">
        <f>+reg1!I94</f>
        <v>219</v>
      </c>
      <c r="J118" s="368">
        <f>+reg1!J94</f>
        <v>219</v>
      </c>
      <c r="K118" s="369">
        <f aca="true" t="shared" si="27" ref="K118:K126">+J118/I118*100</f>
        <v>100</v>
      </c>
      <c r="L118" s="368">
        <f aca="true" t="shared" si="28" ref="L118:L126">+I118-J118</f>
        <v>0</v>
      </c>
      <c r="M118" s="368">
        <f>+reg1!M94</f>
        <v>9963</v>
      </c>
      <c r="N118" s="368">
        <f>+reg1!N94</f>
        <v>11565</v>
      </c>
      <c r="O118" s="368">
        <f>+reg1!O94</f>
        <v>11834</v>
      </c>
      <c r="P118" s="369">
        <f aca="true" t="shared" si="29" ref="P118:P126">+O118/M118*100</f>
        <v>118.7794840911372</v>
      </c>
      <c r="Q118" s="388" t="s">
        <v>178</v>
      </c>
    </row>
    <row r="119" spans="2:17" ht="15">
      <c r="B119" s="365">
        <f aca="true" t="shared" si="30" ref="B119:B124">B118+1</f>
        <v>2</v>
      </c>
      <c r="C119" s="366" t="s">
        <v>67</v>
      </c>
      <c r="D119" s="366"/>
      <c r="E119" s="368">
        <f>+reg1!E95</f>
        <v>36</v>
      </c>
      <c r="F119" s="368">
        <f>+reg1!F95</f>
        <v>36</v>
      </c>
      <c r="G119" s="369">
        <f t="shared" si="25"/>
        <v>100</v>
      </c>
      <c r="H119" s="368">
        <f t="shared" si="26"/>
        <v>0</v>
      </c>
      <c r="I119" s="368">
        <f>+reg1!I95</f>
        <v>23</v>
      </c>
      <c r="J119" s="368">
        <f>+reg1!J95</f>
        <v>22</v>
      </c>
      <c r="K119" s="369">
        <f t="shared" si="27"/>
        <v>95.65217391304348</v>
      </c>
      <c r="L119" s="368">
        <f t="shared" si="28"/>
        <v>1</v>
      </c>
      <c r="M119" s="368">
        <f>+reg1!M95</f>
        <v>8963</v>
      </c>
      <c r="N119" s="368">
        <f>+reg1!N95</f>
        <v>8447</v>
      </c>
      <c r="O119" s="368">
        <f>+reg1!O95</f>
        <v>8699</v>
      </c>
      <c r="P119" s="369">
        <f t="shared" si="29"/>
        <v>97.05455762579493</v>
      </c>
      <c r="Q119" s="388" t="s">
        <v>178</v>
      </c>
    </row>
    <row r="120" spans="2:17" ht="15">
      <c r="B120" s="365">
        <f t="shared" si="30"/>
        <v>3</v>
      </c>
      <c r="C120" s="366" t="s">
        <v>6</v>
      </c>
      <c r="D120" s="366"/>
      <c r="E120" s="368">
        <f>+reg1!E96</f>
        <v>33</v>
      </c>
      <c r="F120" s="368">
        <f>+reg1!F96</f>
        <v>33</v>
      </c>
      <c r="G120" s="369">
        <f t="shared" si="25"/>
        <v>100</v>
      </c>
      <c r="H120" s="368">
        <f t="shared" si="26"/>
        <v>0</v>
      </c>
      <c r="I120" s="368">
        <f>+reg1!I96</f>
        <v>15</v>
      </c>
      <c r="J120" s="368">
        <f>+reg1!J96</f>
        <v>15</v>
      </c>
      <c r="K120" s="369">
        <f t="shared" si="27"/>
        <v>100</v>
      </c>
      <c r="L120" s="368">
        <f t="shared" si="28"/>
        <v>0</v>
      </c>
      <c r="M120" s="368">
        <f>+reg1!M96</f>
        <v>8078</v>
      </c>
      <c r="N120" s="368">
        <f>+reg1!N96</f>
        <v>8208</v>
      </c>
      <c r="O120" s="368">
        <f>+reg1!O96</f>
        <v>8436</v>
      </c>
      <c r="P120" s="369">
        <f t="shared" si="29"/>
        <v>104.43179004704135</v>
      </c>
      <c r="Q120" s="388" t="s">
        <v>178</v>
      </c>
    </row>
    <row r="121" spans="2:17" ht="15">
      <c r="B121" s="365">
        <f t="shared" si="30"/>
        <v>4</v>
      </c>
      <c r="C121" s="366" t="s">
        <v>37</v>
      </c>
      <c r="D121" s="366"/>
      <c r="E121" s="368">
        <f>+reg1!E97</f>
        <v>40</v>
      </c>
      <c r="F121" s="368">
        <f>+reg1!F97</f>
        <v>40</v>
      </c>
      <c r="G121" s="369">
        <f t="shared" si="25"/>
        <v>100</v>
      </c>
      <c r="H121" s="368">
        <f t="shared" si="26"/>
        <v>0</v>
      </c>
      <c r="I121" s="368">
        <f>+reg1!I97</f>
        <v>2</v>
      </c>
      <c r="J121" s="368">
        <f>+reg1!J97</f>
        <v>2</v>
      </c>
      <c r="K121" s="369">
        <f t="shared" si="27"/>
        <v>100</v>
      </c>
      <c r="L121" s="368">
        <f t="shared" si="28"/>
        <v>0</v>
      </c>
      <c r="M121" s="368">
        <f>+reg1!M97</f>
        <v>8490</v>
      </c>
      <c r="N121" s="368">
        <f>+reg1!N97</f>
        <v>8521</v>
      </c>
      <c r="O121" s="368">
        <f>+reg1!O97</f>
        <v>8715</v>
      </c>
      <c r="P121" s="369">
        <f t="shared" si="29"/>
        <v>102.65017667844522</v>
      </c>
      <c r="Q121" s="388" t="s">
        <v>178</v>
      </c>
    </row>
    <row r="122" spans="2:17" ht="15">
      <c r="B122" s="365">
        <f t="shared" si="30"/>
        <v>5</v>
      </c>
      <c r="C122" s="366" t="s">
        <v>69</v>
      </c>
      <c r="D122" s="366"/>
      <c r="E122" s="368">
        <f>+reg1!E98</f>
        <v>15</v>
      </c>
      <c r="F122" s="368">
        <f>+reg1!F98</f>
        <v>15</v>
      </c>
      <c r="G122" s="369">
        <f t="shared" si="25"/>
        <v>100</v>
      </c>
      <c r="H122" s="368">
        <f t="shared" si="26"/>
        <v>0</v>
      </c>
      <c r="I122" s="368">
        <f>+reg1!I98</f>
        <v>38</v>
      </c>
      <c r="J122" s="368">
        <f>+reg1!J98</f>
        <v>29</v>
      </c>
      <c r="K122" s="369">
        <f t="shared" si="27"/>
        <v>76.31578947368422</v>
      </c>
      <c r="L122" s="368">
        <f t="shared" si="28"/>
        <v>9</v>
      </c>
      <c r="M122" s="368">
        <f>+reg1!M98</f>
        <v>3907</v>
      </c>
      <c r="N122" s="368">
        <f>+reg1!N98</f>
        <v>3648</v>
      </c>
      <c r="O122" s="368">
        <f>+reg1!O98</f>
        <v>3854</v>
      </c>
      <c r="P122" s="369">
        <f t="shared" si="29"/>
        <v>98.64346045559252</v>
      </c>
      <c r="Q122" s="388" t="s">
        <v>178</v>
      </c>
    </row>
    <row r="123" spans="2:17" ht="15">
      <c r="B123" s="365">
        <f t="shared" si="30"/>
        <v>6</v>
      </c>
      <c r="C123" s="366" t="s">
        <v>70</v>
      </c>
      <c r="D123" s="366"/>
      <c r="E123" s="368">
        <f>+reg1!E99</f>
        <v>11</v>
      </c>
      <c r="F123" s="368">
        <f>+reg1!F99</f>
        <v>11</v>
      </c>
      <c r="G123" s="369">
        <f t="shared" si="25"/>
        <v>100</v>
      </c>
      <c r="H123" s="368">
        <f t="shared" si="26"/>
        <v>0</v>
      </c>
      <c r="I123" s="368">
        <f>+reg1!I99</f>
        <v>70</v>
      </c>
      <c r="J123" s="368">
        <f>+reg1!J99</f>
        <v>65</v>
      </c>
      <c r="K123" s="369">
        <f t="shared" si="27"/>
        <v>92.85714285714286</v>
      </c>
      <c r="L123" s="368">
        <f t="shared" si="28"/>
        <v>5</v>
      </c>
      <c r="M123" s="368">
        <f>+reg1!M99</f>
        <v>2789</v>
      </c>
      <c r="N123" s="368">
        <f>+reg1!N99</f>
        <v>2467</v>
      </c>
      <c r="O123" s="368">
        <f>+reg1!O99</f>
        <v>2604</v>
      </c>
      <c r="P123" s="369">
        <f t="shared" si="29"/>
        <v>93.36679813553245</v>
      </c>
      <c r="Q123" s="388" t="s">
        <v>178</v>
      </c>
    </row>
    <row r="124" spans="2:17" ht="15">
      <c r="B124" s="365">
        <f t="shared" si="30"/>
        <v>7</v>
      </c>
      <c r="C124" s="366" t="s">
        <v>71</v>
      </c>
      <c r="D124" s="366"/>
      <c r="E124" s="368">
        <f>+reg1!E100</f>
        <v>17</v>
      </c>
      <c r="F124" s="368">
        <f>+reg1!F100</f>
        <v>17</v>
      </c>
      <c r="G124" s="369">
        <f t="shared" si="25"/>
        <v>100</v>
      </c>
      <c r="H124" s="368">
        <f t="shared" si="26"/>
        <v>0</v>
      </c>
      <c r="I124" s="368">
        <f>+reg1!I100</f>
        <v>22</v>
      </c>
      <c r="J124" s="368">
        <f>+reg1!J100</f>
        <v>21</v>
      </c>
      <c r="K124" s="369">
        <f t="shared" si="27"/>
        <v>95.45454545454545</v>
      </c>
      <c r="L124" s="368">
        <f t="shared" si="28"/>
        <v>1</v>
      </c>
      <c r="M124" s="368">
        <f>+reg1!M100</f>
        <v>3810</v>
      </c>
      <c r="N124" s="368">
        <f>+reg1!N100</f>
        <v>4034</v>
      </c>
      <c r="O124" s="368">
        <f>+reg1!O100</f>
        <v>4148</v>
      </c>
      <c r="P124" s="369">
        <f t="shared" si="29"/>
        <v>108.87139107611547</v>
      </c>
      <c r="Q124" s="388" t="s">
        <v>178</v>
      </c>
    </row>
    <row r="125" spans="2:17" ht="15">
      <c r="B125" s="365">
        <v>8</v>
      </c>
      <c r="C125" s="366" t="s">
        <v>179</v>
      </c>
      <c r="D125" s="366"/>
      <c r="E125" s="368">
        <f>+reg1!E102</f>
        <v>34</v>
      </c>
      <c r="F125" s="368">
        <f>+reg1!F102</f>
        <v>34</v>
      </c>
      <c r="G125" s="369">
        <f t="shared" si="25"/>
        <v>100</v>
      </c>
      <c r="H125" s="368">
        <f t="shared" si="26"/>
        <v>0</v>
      </c>
      <c r="I125" s="368">
        <f>+reg1!I102</f>
        <v>3</v>
      </c>
      <c r="J125" s="368">
        <f>+reg1!J102</f>
        <v>3</v>
      </c>
      <c r="K125" s="369">
        <f t="shared" si="27"/>
        <v>100</v>
      </c>
      <c r="L125" s="368">
        <f t="shared" si="28"/>
        <v>0</v>
      </c>
      <c r="M125" s="368">
        <f>+reg1!M102</f>
        <v>5590</v>
      </c>
      <c r="N125" s="368">
        <f>+reg1!N102</f>
        <v>5997</v>
      </c>
      <c r="O125" s="368">
        <f>+reg1!O102</f>
        <v>6157</v>
      </c>
      <c r="P125" s="369">
        <f t="shared" si="29"/>
        <v>110.14311270125224</v>
      </c>
      <c r="Q125" s="388" t="s">
        <v>178</v>
      </c>
    </row>
    <row r="126" spans="2:17" ht="15">
      <c r="B126" s="365">
        <v>9</v>
      </c>
      <c r="C126" s="366" t="s">
        <v>180</v>
      </c>
      <c r="D126" s="366"/>
      <c r="E126" s="368">
        <f>+reg1!E101</f>
        <v>14</v>
      </c>
      <c r="F126" s="368">
        <f>+reg1!F101</f>
        <v>14</v>
      </c>
      <c r="G126" s="369">
        <f t="shared" si="25"/>
        <v>100</v>
      </c>
      <c r="H126" s="368">
        <f t="shared" si="26"/>
        <v>0</v>
      </c>
      <c r="I126" s="368">
        <f>+reg1!I101</f>
        <v>54</v>
      </c>
      <c r="J126" s="368">
        <f>+reg1!J101</f>
        <v>54</v>
      </c>
      <c r="K126" s="369">
        <f t="shared" si="27"/>
        <v>100</v>
      </c>
      <c r="L126" s="368">
        <f t="shared" si="28"/>
        <v>0</v>
      </c>
      <c r="M126" s="368">
        <f>+reg1!M101</f>
        <v>2093</v>
      </c>
      <c r="N126" s="368">
        <f>+reg1!N101</f>
        <v>1969</v>
      </c>
      <c r="O126" s="368">
        <f>+reg1!O101</f>
        <v>2032</v>
      </c>
      <c r="P126" s="369">
        <f t="shared" si="29"/>
        <v>97.0855231724797</v>
      </c>
      <c r="Q126" s="388" t="s">
        <v>178</v>
      </c>
    </row>
    <row r="127" spans="2:17" ht="15.75" thickBot="1">
      <c r="B127" s="365"/>
      <c r="C127" s="366"/>
      <c r="D127" s="366"/>
      <c r="E127" s="368"/>
      <c r="F127" s="368"/>
      <c r="G127" s="403"/>
      <c r="H127" s="371"/>
      <c r="I127" s="371"/>
      <c r="J127" s="371"/>
      <c r="K127" s="403"/>
      <c r="L127" s="371"/>
      <c r="M127" s="372"/>
      <c r="N127" s="372"/>
      <c r="O127" s="372"/>
      <c r="P127" s="403"/>
      <c r="Q127" s="408"/>
    </row>
    <row r="128" spans="2:17" ht="15.75" thickBot="1">
      <c r="B128" s="390"/>
      <c r="C128" s="391" t="s">
        <v>125</v>
      </c>
      <c r="D128" s="391"/>
      <c r="E128" s="392">
        <f>SUM(E118:E126)</f>
        <v>247</v>
      </c>
      <c r="F128" s="392">
        <f>SUM(F118:F126)</f>
        <v>247</v>
      </c>
      <c r="G128" s="392">
        <f>+F128/E128*100</f>
        <v>100</v>
      </c>
      <c r="H128" s="392">
        <f>SUM(H118:H126)</f>
        <v>0</v>
      </c>
      <c r="I128" s="392">
        <f>SUM(I118:I126)</f>
        <v>446</v>
      </c>
      <c r="J128" s="392">
        <f>SUM(J118:J126)</f>
        <v>430</v>
      </c>
      <c r="K128" s="392">
        <f>+J128/I128*100</f>
        <v>96.41255605381166</v>
      </c>
      <c r="L128" s="392">
        <f>SUM(L118:L126)</f>
        <v>16</v>
      </c>
      <c r="M128" s="392">
        <f>SUM(M118:M126)</f>
        <v>53683</v>
      </c>
      <c r="N128" s="392">
        <f>SUM(N118:N126)</f>
        <v>54856</v>
      </c>
      <c r="O128" s="392">
        <f>SUM(O118:O126)</f>
        <v>56479</v>
      </c>
      <c r="P128" s="392">
        <f>+O128/M128*100</f>
        <v>105.20835273736564</v>
      </c>
      <c r="Q128" s="393" t="s">
        <v>155</v>
      </c>
    </row>
    <row r="129" spans="2:17" ht="15">
      <c r="B129" s="349" t="s">
        <v>181</v>
      </c>
      <c r="C129" s="409"/>
      <c r="D129" s="409"/>
      <c r="E129" s="381"/>
      <c r="F129" s="381"/>
      <c r="G129" s="381"/>
      <c r="H129" s="381"/>
      <c r="I129" s="381"/>
      <c r="J129" s="381"/>
      <c r="K129" s="381"/>
      <c r="L129" s="381"/>
      <c r="M129" s="381"/>
      <c r="N129" s="381"/>
      <c r="O129" s="381"/>
      <c r="P129" s="381"/>
      <c r="Q129" s="381"/>
    </row>
    <row r="130" spans="2:12" ht="15">
      <c r="B130" s="497" t="s">
        <v>155</v>
      </c>
      <c r="C130" s="497"/>
      <c r="D130" s="497"/>
      <c r="E130" s="497"/>
      <c r="F130" s="497"/>
      <c r="G130" s="497"/>
      <c r="H130" s="497"/>
      <c r="I130" s="347"/>
      <c r="J130" s="347"/>
      <c r="K130" s="347"/>
      <c r="L130" s="347"/>
    </row>
    <row r="131" spans="2:17" ht="15">
      <c r="B131" s="497"/>
      <c r="C131" s="497"/>
      <c r="D131" s="497"/>
      <c r="E131" s="497"/>
      <c r="F131" s="497"/>
      <c r="G131" s="497"/>
      <c r="H131" s="497"/>
      <c r="I131" s="497"/>
      <c r="J131" s="497"/>
      <c r="K131" s="497"/>
      <c r="L131" s="497"/>
      <c r="M131" s="497"/>
      <c r="N131" s="497"/>
      <c r="O131" s="497"/>
      <c r="P131" s="497"/>
      <c r="Q131" s="497"/>
    </row>
    <row r="132" spans="2:17" ht="15">
      <c r="B132" s="497"/>
      <c r="C132" s="497"/>
      <c r="D132" s="497"/>
      <c r="E132" s="497"/>
      <c r="F132" s="497"/>
      <c r="G132" s="497"/>
      <c r="H132" s="497"/>
      <c r="I132" s="497"/>
      <c r="J132" s="497"/>
      <c r="K132" s="497"/>
      <c r="L132" s="497"/>
      <c r="M132" s="497"/>
      <c r="N132" s="497"/>
      <c r="O132" s="497"/>
      <c r="P132" s="497"/>
      <c r="Q132" s="497"/>
    </row>
    <row r="133" spans="2:12" ht="15">
      <c r="B133" s="347"/>
      <c r="C133" s="347"/>
      <c r="D133" s="347"/>
      <c r="E133" s="347"/>
      <c r="F133" s="347"/>
      <c r="G133" s="347"/>
      <c r="H133" s="347"/>
      <c r="I133" s="347"/>
      <c r="J133" s="347"/>
      <c r="K133" s="347"/>
      <c r="L133" s="347"/>
    </row>
    <row r="134" spans="2:16" ht="16.5" thickBot="1">
      <c r="B134" s="349" t="s">
        <v>182</v>
      </c>
      <c r="M134" s="511"/>
      <c r="N134" s="511"/>
      <c r="O134" s="511"/>
      <c r="P134" s="346"/>
    </row>
    <row r="135" spans="2:17" ht="15">
      <c r="B135" s="498" t="s">
        <v>168</v>
      </c>
      <c r="C135" s="499"/>
      <c r="D135" s="351"/>
      <c r="E135" s="504" t="s">
        <v>156</v>
      </c>
      <c r="F135" s="505"/>
      <c r="G135" s="505"/>
      <c r="H135" s="506"/>
      <c r="I135" s="504" t="s">
        <v>120</v>
      </c>
      <c r="J135" s="505"/>
      <c r="K135" s="505"/>
      <c r="L135" s="506"/>
      <c r="M135" s="507" t="s">
        <v>157</v>
      </c>
      <c r="N135" s="507"/>
      <c r="O135" s="507"/>
      <c r="P135" s="507"/>
      <c r="Q135" s="384"/>
    </row>
    <row r="136" spans="2:17" ht="15">
      <c r="B136" s="500"/>
      <c r="C136" s="501"/>
      <c r="D136" s="353"/>
      <c r="E136" s="508" t="s">
        <v>121</v>
      </c>
      <c r="F136" s="510" t="s">
        <v>122</v>
      </c>
      <c r="G136" s="510"/>
      <c r="H136" s="508" t="s">
        <v>8</v>
      </c>
      <c r="I136" s="508" t="s">
        <v>121</v>
      </c>
      <c r="J136" s="510" t="s">
        <v>122</v>
      </c>
      <c r="K136" s="510"/>
      <c r="L136" s="508" t="s">
        <v>8</v>
      </c>
      <c r="M136" s="444" t="s">
        <v>226</v>
      </c>
      <c r="N136" s="439" t="s">
        <v>160</v>
      </c>
      <c r="O136" s="440"/>
      <c r="P136" s="441"/>
      <c r="Q136" s="385" t="s">
        <v>160</v>
      </c>
    </row>
    <row r="137" spans="2:17" ht="23.25" thickBot="1">
      <c r="B137" s="502"/>
      <c r="C137" s="503"/>
      <c r="D137" s="355"/>
      <c r="E137" s="509"/>
      <c r="F137" s="356" t="s">
        <v>162</v>
      </c>
      <c r="G137" s="357" t="s">
        <v>123</v>
      </c>
      <c r="H137" s="509"/>
      <c r="I137" s="509"/>
      <c r="J137" s="356" t="s">
        <v>162</v>
      </c>
      <c r="K137" s="357" t="s">
        <v>123</v>
      </c>
      <c r="L137" s="509"/>
      <c r="M137" s="445"/>
      <c r="N137" s="324" t="s">
        <v>236</v>
      </c>
      <c r="O137" s="324" t="s">
        <v>238</v>
      </c>
      <c r="P137" s="345" t="s">
        <v>123</v>
      </c>
      <c r="Q137" s="386" t="s">
        <v>165</v>
      </c>
    </row>
    <row r="138" spans="2:17" ht="15">
      <c r="B138" s="365">
        <v>1</v>
      </c>
      <c r="C138" s="366" t="s">
        <v>63</v>
      </c>
      <c r="D138" s="366"/>
      <c r="E138" s="368">
        <f>+reg1!E104</f>
        <v>49</v>
      </c>
      <c r="F138" s="368">
        <f>+reg1!F104</f>
        <v>49</v>
      </c>
      <c r="G138" s="369">
        <f aca="true" t="shared" si="31" ref="G138:G148">+F138/E138*100</f>
        <v>100</v>
      </c>
      <c r="H138" s="368">
        <f aca="true" t="shared" si="32" ref="H138:H148">+E138-F138</f>
        <v>0</v>
      </c>
      <c r="I138" s="368">
        <f>+reg1!I104</f>
        <v>30</v>
      </c>
      <c r="J138" s="368">
        <f>+reg1!J104</f>
        <v>30</v>
      </c>
      <c r="K138" s="369">
        <f aca="true" t="shared" si="33" ref="K138:K148">+J138/I138*100</f>
        <v>100</v>
      </c>
      <c r="L138" s="368">
        <f aca="true" t="shared" si="34" ref="L138:L148">+I138-J138</f>
        <v>0</v>
      </c>
      <c r="M138" s="368">
        <f>+reg1!M104</f>
        <v>13850</v>
      </c>
      <c r="N138" s="368">
        <f>+reg1!N104</f>
        <v>16256</v>
      </c>
      <c r="O138" s="368">
        <f>+reg1!O104</f>
        <v>16673</v>
      </c>
      <c r="P138" s="369">
        <f aca="true" t="shared" si="35" ref="P138:P148">+O138/M138*100</f>
        <v>120.38267148014441</v>
      </c>
      <c r="Q138" s="388" t="s">
        <v>178</v>
      </c>
    </row>
    <row r="139" spans="2:17" ht="15">
      <c r="B139" s="365">
        <f aca="true" t="shared" si="36" ref="B139:B147">B138+1</f>
        <v>2</v>
      </c>
      <c r="C139" s="366" t="s">
        <v>64</v>
      </c>
      <c r="D139" s="366"/>
      <c r="E139" s="368">
        <f>+reg1!E105</f>
        <v>24</v>
      </c>
      <c r="F139" s="368">
        <f>+reg1!F105</f>
        <v>24</v>
      </c>
      <c r="G139" s="369">
        <f t="shared" si="31"/>
        <v>100</v>
      </c>
      <c r="H139" s="368">
        <f t="shared" si="32"/>
        <v>0</v>
      </c>
      <c r="I139" s="368">
        <f>+reg1!I105</f>
        <v>44</v>
      </c>
      <c r="J139" s="368">
        <f>+reg1!J105</f>
        <v>43</v>
      </c>
      <c r="K139" s="369">
        <f t="shared" si="33"/>
        <v>97.72727272727273</v>
      </c>
      <c r="L139" s="368">
        <f t="shared" si="34"/>
        <v>1</v>
      </c>
      <c r="M139" s="368">
        <f>+reg1!M105</f>
        <v>10817</v>
      </c>
      <c r="N139" s="368">
        <f>+reg1!N105</f>
        <v>11560</v>
      </c>
      <c r="O139" s="368">
        <f>+reg1!O105</f>
        <v>11929</v>
      </c>
      <c r="P139" s="369">
        <f t="shared" si="35"/>
        <v>110.28011463437181</v>
      </c>
      <c r="Q139" s="388" t="s">
        <v>178</v>
      </c>
    </row>
    <row r="140" spans="2:17" ht="15">
      <c r="B140" s="365">
        <f t="shared" si="36"/>
        <v>3</v>
      </c>
      <c r="C140" s="366" t="s">
        <v>66</v>
      </c>
      <c r="D140" s="366"/>
      <c r="E140" s="368">
        <f>+reg1!E106</f>
        <v>10</v>
      </c>
      <c r="F140" s="368">
        <f>+reg1!F106</f>
        <v>10</v>
      </c>
      <c r="G140" s="369">
        <f t="shared" si="31"/>
        <v>100</v>
      </c>
      <c r="H140" s="368">
        <f t="shared" si="32"/>
        <v>0</v>
      </c>
      <c r="I140" s="368">
        <f>+reg1!I106</f>
        <v>93</v>
      </c>
      <c r="J140" s="368">
        <f>+reg1!J106</f>
        <v>86</v>
      </c>
      <c r="K140" s="369">
        <f t="shared" si="33"/>
        <v>92.47311827956989</v>
      </c>
      <c r="L140" s="368">
        <f t="shared" si="34"/>
        <v>7</v>
      </c>
      <c r="M140" s="368">
        <f>+reg1!M106</f>
        <v>2978</v>
      </c>
      <c r="N140" s="368">
        <f>+reg1!N106</f>
        <v>2471</v>
      </c>
      <c r="O140" s="368">
        <f>+reg1!O106</f>
        <v>2531</v>
      </c>
      <c r="P140" s="369">
        <f t="shared" si="35"/>
        <v>84.98992612491605</v>
      </c>
      <c r="Q140" s="388" t="s">
        <v>178</v>
      </c>
    </row>
    <row r="141" spans="2:17" ht="15">
      <c r="B141" s="365">
        <f t="shared" si="36"/>
        <v>4</v>
      </c>
      <c r="C141" s="366" t="s">
        <v>21</v>
      </c>
      <c r="D141" s="366"/>
      <c r="E141" s="368">
        <f>+reg1!E107</f>
        <v>12</v>
      </c>
      <c r="F141" s="368">
        <f>+reg1!F107</f>
        <v>12</v>
      </c>
      <c r="G141" s="369">
        <f t="shared" si="31"/>
        <v>100</v>
      </c>
      <c r="H141" s="368">
        <f t="shared" si="32"/>
        <v>0</v>
      </c>
      <c r="I141" s="368">
        <f>+reg1!I107</f>
        <v>53</v>
      </c>
      <c r="J141" s="368">
        <f>+reg1!J107</f>
        <v>51</v>
      </c>
      <c r="K141" s="369">
        <f t="shared" si="33"/>
        <v>96.22641509433963</v>
      </c>
      <c r="L141" s="368">
        <f t="shared" si="34"/>
        <v>2</v>
      </c>
      <c r="M141" s="368">
        <f>+reg1!M107</f>
        <v>1750</v>
      </c>
      <c r="N141" s="368">
        <f>+reg1!N107</f>
        <v>1685</v>
      </c>
      <c r="O141" s="368">
        <f>+reg1!O107</f>
        <v>1739</v>
      </c>
      <c r="P141" s="369">
        <f t="shared" si="35"/>
        <v>99.37142857142857</v>
      </c>
      <c r="Q141" s="388" t="s">
        <v>178</v>
      </c>
    </row>
    <row r="142" spans="2:17" ht="15">
      <c r="B142" s="365">
        <f t="shared" si="36"/>
        <v>5</v>
      </c>
      <c r="C142" s="366" t="s">
        <v>68</v>
      </c>
      <c r="D142" s="366"/>
      <c r="E142" s="368">
        <f>+reg1!E108</f>
        <v>17</v>
      </c>
      <c r="F142" s="368">
        <f>+reg1!F108</f>
        <v>17</v>
      </c>
      <c r="G142" s="369">
        <f t="shared" si="31"/>
        <v>100</v>
      </c>
      <c r="H142" s="368">
        <f t="shared" si="32"/>
        <v>0</v>
      </c>
      <c r="I142" s="368">
        <f>+reg1!I108</f>
        <v>25</v>
      </c>
      <c r="J142" s="368">
        <f>+reg1!J108</f>
        <v>25</v>
      </c>
      <c r="K142" s="369">
        <f t="shared" si="33"/>
        <v>100</v>
      </c>
      <c r="L142" s="368">
        <f t="shared" si="34"/>
        <v>0</v>
      </c>
      <c r="M142" s="368">
        <f>+reg1!M108</f>
        <v>5227</v>
      </c>
      <c r="N142" s="368">
        <f>+reg1!N108</f>
        <v>5723</v>
      </c>
      <c r="O142" s="368">
        <f>+reg1!O108</f>
        <v>5935</v>
      </c>
      <c r="P142" s="369">
        <f t="shared" si="35"/>
        <v>113.5450545245839</v>
      </c>
      <c r="Q142" s="388" t="s">
        <v>178</v>
      </c>
    </row>
    <row r="143" spans="2:17" ht="15">
      <c r="B143" s="365">
        <f t="shared" si="36"/>
        <v>6</v>
      </c>
      <c r="C143" s="366" t="s">
        <v>4</v>
      </c>
      <c r="D143" s="366"/>
      <c r="E143" s="368">
        <f>+reg1!E109</f>
        <v>37</v>
      </c>
      <c r="F143" s="368">
        <f>+reg1!F109</f>
        <v>37</v>
      </c>
      <c r="G143" s="369">
        <f t="shared" si="31"/>
        <v>100</v>
      </c>
      <c r="H143" s="368">
        <f t="shared" si="32"/>
        <v>0</v>
      </c>
      <c r="I143" s="368">
        <f>+reg1!I109</f>
        <v>213</v>
      </c>
      <c r="J143" s="368">
        <f>+reg1!J109</f>
        <v>212</v>
      </c>
      <c r="K143" s="369">
        <f t="shared" si="33"/>
        <v>99.53051643192488</v>
      </c>
      <c r="L143" s="368">
        <f t="shared" si="34"/>
        <v>1</v>
      </c>
      <c r="M143" s="368">
        <f>+reg1!M109</f>
        <v>12161</v>
      </c>
      <c r="N143" s="368">
        <f>+reg1!N109</f>
        <v>11764</v>
      </c>
      <c r="O143" s="368">
        <f>+reg1!O109</f>
        <v>12119</v>
      </c>
      <c r="P143" s="369">
        <f t="shared" si="35"/>
        <v>99.65463366499465</v>
      </c>
      <c r="Q143" s="388" t="s">
        <v>178</v>
      </c>
    </row>
    <row r="144" spans="2:17" ht="15">
      <c r="B144" s="365">
        <f t="shared" si="36"/>
        <v>7</v>
      </c>
      <c r="C144" s="366" t="s">
        <v>46</v>
      </c>
      <c r="D144" s="366"/>
      <c r="E144" s="368">
        <f>+reg1!E110</f>
        <v>14</v>
      </c>
      <c r="F144" s="368">
        <f>+reg1!F110</f>
        <v>14</v>
      </c>
      <c r="G144" s="369">
        <f t="shared" si="31"/>
        <v>100</v>
      </c>
      <c r="H144" s="368">
        <f t="shared" si="32"/>
        <v>0</v>
      </c>
      <c r="I144" s="368">
        <f>+reg1!I110</f>
        <v>15</v>
      </c>
      <c r="J144" s="368">
        <f>+reg1!J110</f>
        <v>15</v>
      </c>
      <c r="K144" s="369">
        <f t="shared" si="33"/>
        <v>100</v>
      </c>
      <c r="L144" s="368">
        <f t="shared" si="34"/>
        <v>0</v>
      </c>
      <c r="M144" s="368">
        <f>+reg1!M110</f>
        <v>4811</v>
      </c>
      <c r="N144" s="368">
        <f>+reg1!N110</f>
        <v>4342</v>
      </c>
      <c r="O144" s="368">
        <f>+reg1!O110</f>
        <v>4525</v>
      </c>
      <c r="P144" s="369">
        <f t="shared" si="35"/>
        <v>94.05528996050717</v>
      </c>
      <c r="Q144" s="388" t="s">
        <v>178</v>
      </c>
    </row>
    <row r="145" spans="2:17" ht="15">
      <c r="B145" s="365">
        <f t="shared" si="36"/>
        <v>8</v>
      </c>
      <c r="C145" s="366" t="s">
        <v>102</v>
      </c>
      <c r="D145" s="366"/>
      <c r="E145" s="368">
        <f>+reg1!E111</f>
        <v>33</v>
      </c>
      <c r="F145" s="368">
        <f>+reg1!F111</f>
        <v>33</v>
      </c>
      <c r="G145" s="369">
        <f t="shared" si="31"/>
        <v>100</v>
      </c>
      <c r="H145" s="368">
        <f t="shared" si="32"/>
        <v>0</v>
      </c>
      <c r="I145" s="368">
        <f>+reg1!I111</f>
        <v>11</v>
      </c>
      <c r="J145" s="368">
        <f>+reg1!J111</f>
        <v>9</v>
      </c>
      <c r="K145" s="369">
        <f t="shared" si="33"/>
        <v>81.81818181818183</v>
      </c>
      <c r="L145" s="368">
        <f t="shared" si="34"/>
        <v>2</v>
      </c>
      <c r="M145" s="368">
        <f>+reg1!M111</f>
        <v>13171</v>
      </c>
      <c r="N145" s="368">
        <f>+reg1!N111</f>
        <v>11728</v>
      </c>
      <c r="O145" s="368">
        <f>+reg1!O111</f>
        <v>12146</v>
      </c>
      <c r="P145" s="369">
        <f t="shared" si="35"/>
        <v>92.2177511198846</v>
      </c>
      <c r="Q145" s="388" t="s">
        <v>178</v>
      </c>
    </row>
    <row r="146" spans="2:17" ht="15">
      <c r="B146" s="365">
        <f t="shared" si="36"/>
        <v>9</v>
      </c>
      <c r="C146" s="366" t="s">
        <v>35</v>
      </c>
      <c r="D146" s="366"/>
      <c r="E146" s="368">
        <f>+reg1!E112</f>
        <v>24</v>
      </c>
      <c r="F146" s="368">
        <f>+reg1!F112</f>
        <v>24</v>
      </c>
      <c r="G146" s="369">
        <f t="shared" si="31"/>
        <v>100</v>
      </c>
      <c r="H146" s="368">
        <f t="shared" si="32"/>
        <v>0</v>
      </c>
      <c r="I146" s="368">
        <f>+reg1!I112</f>
        <v>16</v>
      </c>
      <c r="J146" s="368">
        <f>+reg1!J112</f>
        <v>16</v>
      </c>
      <c r="K146" s="369">
        <f t="shared" si="33"/>
        <v>100</v>
      </c>
      <c r="L146" s="368">
        <f t="shared" si="34"/>
        <v>0</v>
      </c>
      <c r="M146" s="368">
        <f>+reg1!M112</f>
        <v>8996</v>
      </c>
      <c r="N146" s="368">
        <f>+reg1!N112</f>
        <v>8189</v>
      </c>
      <c r="O146" s="368">
        <f>+reg1!O112</f>
        <v>8418</v>
      </c>
      <c r="P146" s="369">
        <f t="shared" si="35"/>
        <v>93.57492218763895</v>
      </c>
      <c r="Q146" s="388" t="s">
        <v>178</v>
      </c>
    </row>
    <row r="147" spans="2:17" ht="15">
      <c r="B147" s="365">
        <f t="shared" si="36"/>
        <v>10</v>
      </c>
      <c r="C147" s="366" t="s">
        <v>72</v>
      </c>
      <c r="D147" s="366"/>
      <c r="E147" s="368">
        <f>+reg1!E113</f>
        <v>18</v>
      </c>
      <c r="F147" s="368">
        <f>+reg1!F113</f>
        <v>18</v>
      </c>
      <c r="G147" s="369">
        <f t="shared" si="31"/>
        <v>100</v>
      </c>
      <c r="H147" s="368">
        <f t="shared" si="32"/>
        <v>0</v>
      </c>
      <c r="I147" s="368">
        <f>+reg1!I113</f>
        <v>11</v>
      </c>
      <c r="J147" s="368">
        <f>+reg1!J113</f>
        <v>9</v>
      </c>
      <c r="K147" s="369">
        <f t="shared" si="33"/>
        <v>81.81818181818183</v>
      </c>
      <c r="L147" s="368">
        <f t="shared" si="34"/>
        <v>2</v>
      </c>
      <c r="M147" s="368">
        <f>+reg1!M113</f>
        <v>6441</v>
      </c>
      <c r="N147" s="368">
        <f>+reg1!N113</f>
        <v>6530</v>
      </c>
      <c r="O147" s="368">
        <f>+reg1!O113</f>
        <v>6719</v>
      </c>
      <c r="P147" s="369">
        <f t="shared" si="35"/>
        <v>104.31609998447446</v>
      </c>
      <c r="Q147" s="388" t="s">
        <v>178</v>
      </c>
    </row>
    <row r="148" spans="2:17" ht="15">
      <c r="B148" s="365">
        <v>11</v>
      </c>
      <c r="C148" s="366" t="s">
        <v>183</v>
      </c>
      <c r="D148" s="366"/>
      <c r="E148" s="368">
        <f>+reg1!E114</f>
        <v>7</v>
      </c>
      <c r="F148" s="368">
        <f>+reg1!F114</f>
        <v>7</v>
      </c>
      <c r="G148" s="369">
        <f t="shared" si="31"/>
        <v>100</v>
      </c>
      <c r="H148" s="368">
        <f t="shared" si="32"/>
        <v>0</v>
      </c>
      <c r="I148" s="368">
        <f>+reg1!I114</f>
        <v>78</v>
      </c>
      <c r="J148" s="368">
        <f>+reg1!J114</f>
        <v>78</v>
      </c>
      <c r="K148" s="369">
        <f t="shared" si="33"/>
        <v>100</v>
      </c>
      <c r="L148" s="368">
        <f t="shared" si="34"/>
        <v>0</v>
      </c>
      <c r="M148" s="368">
        <f>+reg1!M114</f>
        <v>1849</v>
      </c>
      <c r="N148" s="368">
        <f>+reg1!N114</f>
        <v>4259</v>
      </c>
      <c r="O148" s="368">
        <f>+reg1!O114</f>
        <v>4357</v>
      </c>
      <c r="P148" s="369">
        <f t="shared" si="35"/>
        <v>235.64088696592754</v>
      </c>
      <c r="Q148" s="388" t="s">
        <v>178</v>
      </c>
    </row>
    <row r="149" spans="2:17" ht="15.75" thickBot="1">
      <c r="B149" s="365"/>
      <c r="C149" s="366"/>
      <c r="D149" s="366"/>
      <c r="E149" s="368"/>
      <c r="F149" s="368"/>
      <c r="G149" s="403"/>
      <c r="H149" s="371"/>
      <c r="I149" s="371"/>
      <c r="J149" s="371"/>
      <c r="K149" s="403"/>
      <c r="L149" s="371"/>
      <c r="M149" s="372"/>
      <c r="N149" s="372"/>
      <c r="O149" s="372"/>
      <c r="P149" s="403"/>
      <c r="Q149" s="408"/>
    </row>
    <row r="150" spans="2:17" ht="15.75" thickBot="1">
      <c r="B150" s="390"/>
      <c r="C150" s="391" t="s">
        <v>125</v>
      </c>
      <c r="D150" s="391"/>
      <c r="E150" s="392">
        <f>SUM(E138:E149)</f>
        <v>245</v>
      </c>
      <c r="F150" s="392">
        <f>SUM(F138:F149)</f>
        <v>245</v>
      </c>
      <c r="G150" s="392">
        <f>+F150/E150*100</f>
        <v>100</v>
      </c>
      <c r="H150" s="392">
        <f>SUM(H138:H149)</f>
        <v>0</v>
      </c>
      <c r="I150" s="392">
        <f>SUM(I138:I149)</f>
        <v>589</v>
      </c>
      <c r="J150" s="392">
        <f>SUM(J138:J149)</f>
        <v>574</v>
      </c>
      <c r="K150" s="392">
        <f>+J150/I150*100</f>
        <v>97.45331069609507</v>
      </c>
      <c r="L150" s="392">
        <f>SUM(L138:L149)</f>
        <v>15</v>
      </c>
      <c r="M150" s="392">
        <f>SUM(M138:M149)</f>
        <v>82051</v>
      </c>
      <c r="N150" s="392">
        <f>SUM(N138:N149)</f>
        <v>84507</v>
      </c>
      <c r="O150" s="392">
        <f>SUM(O138:O149)</f>
        <v>87091</v>
      </c>
      <c r="P150" s="392">
        <f>+O150/M150*100</f>
        <v>106.14252111491633</v>
      </c>
      <c r="Q150" s="393" t="s">
        <v>155</v>
      </c>
    </row>
    <row r="151" spans="2:17" ht="15">
      <c r="B151" s="349" t="s">
        <v>181</v>
      </c>
      <c r="C151" s="409"/>
      <c r="D151" s="409"/>
      <c r="E151" s="381"/>
      <c r="F151" s="381"/>
      <c r="G151" s="381"/>
      <c r="H151" s="381"/>
      <c r="I151" s="381"/>
      <c r="J151" s="381"/>
      <c r="K151" s="381"/>
      <c r="L151" s="381"/>
      <c r="M151" s="381"/>
      <c r="N151" s="381"/>
      <c r="O151" s="381"/>
      <c r="P151" s="381"/>
      <c r="Q151" s="381"/>
    </row>
    <row r="152" spans="2:17" ht="19.5" customHeight="1">
      <c r="B152" s="497"/>
      <c r="C152" s="497"/>
      <c r="D152" s="497"/>
      <c r="E152" s="497"/>
      <c r="F152" s="497"/>
      <c r="G152" s="497"/>
      <c r="H152" s="497"/>
      <c r="I152" s="497"/>
      <c r="J152" s="497"/>
      <c r="K152" s="497"/>
      <c r="L152" s="497"/>
      <c r="M152" s="497"/>
      <c r="N152" s="497"/>
      <c r="O152" s="497"/>
      <c r="P152" s="497"/>
      <c r="Q152" s="497"/>
    </row>
    <row r="153" spans="2:17" ht="15">
      <c r="B153" s="497"/>
      <c r="C153" s="497"/>
      <c r="D153" s="497"/>
      <c r="E153" s="497"/>
      <c r="F153" s="497"/>
      <c r="G153" s="497"/>
      <c r="H153" s="497"/>
      <c r="I153" s="497"/>
      <c r="J153" s="497"/>
      <c r="K153" s="497"/>
      <c r="L153" s="497"/>
      <c r="M153" s="497"/>
      <c r="N153" s="497"/>
      <c r="O153" s="497"/>
      <c r="P153" s="497"/>
      <c r="Q153" s="497"/>
    </row>
    <row r="154" spans="2:16" ht="15">
      <c r="B154" s="347"/>
      <c r="C154" s="347"/>
      <c r="D154" s="347"/>
      <c r="E154" s="347"/>
      <c r="F154" s="347"/>
      <c r="G154" s="347"/>
      <c r="H154" s="347"/>
      <c r="I154" s="347"/>
      <c r="J154" s="347"/>
      <c r="K154" s="347"/>
      <c r="L154" s="347"/>
      <c r="M154" s="347"/>
      <c r="N154" s="347"/>
      <c r="O154" s="347"/>
      <c r="P154" s="347"/>
    </row>
    <row r="155" spans="2:16" ht="16.5" thickBot="1">
      <c r="B155" s="349" t="s">
        <v>184</v>
      </c>
      <c r="M155" s="511"/>
      <c r="N155" s="511"/>
      <c r="O155" s="511"/>
      <c r="P155" s="346"/>
    </row>
    <row r="156" spans="2:17" ht="15">
      <c r="B156" s="498" t="s">
        <v>164</v>
      </c>
      <c r="C156" s="499"/>
      <c r="D156" s="351"/>
      <c r="E156" s="504" t="s">
        <v>156</v>
      </c>
      <c r="F156" s="505"/>
      <c r="G156" s="505"/>
      <c r="H156" s="506"/>
      <c r="I156" s="504" t="s">
        <v>120</v>
      </c>
      <c r="J156" s="505"/>
      <c r="K156" s="505"/>
      <c r="L156" s="506"/>
      <c r="M156" s="507" t="s">
        <v>157</v>
      </c>
      <c r="N156" s="507"/>
      <c r="O156" s="507"/>
      <c r="P156" s="507"/>
      <c r="Q156" s="384"/>
    </row>
    <row r="157" spans="2:17" ht="15">
      <c r="B157" s="500"/>
      <c r="C157" s="501"/>
      <c r="D157" s="353"/>
      <c r="E157" s="508" t="s">
        <v>121</v>
      </c>
      <c r="F157" s="510" t="s">
        <v>122</v>
      </c>
      <c r="G157" s="510"/>
      <c r="H157" s="508" t="s">
        <v>8</v>
      </c>
      <c r="I157" s="508" t="s">
        <v>121</v>
      </c>
      <c r="J157" s="510" t="s">
        <v>122</v>
      </c>
      <c r="K157" s="510"/>
      <c r="L157" s="508" t="s">
        <v>8</v>
      </c>
      <c r="M157" s="444" t="s">
        <v>226</v>
      </c>
      <c r="N157" s="439" t="s">
        <v>160</v>
      </c>
      <c r="O157" s="440"/>
      <c r="P157" s="441"/>
      <c r="Q157" s="385" t="s">
        <v>160</v>
      </c>
    </row>
    <row r="158" spans="2:17" ht="23.25" thickBot="1">
      <c r="B158" s="502"/>
      <c r="C158" s="503"/>
      <c r="D158" s="355"/>
      <c r="E158" s="509"/>
      <c r="F158" s="356" t="s">
        <v>162</v>
      </c>
      <c r="G158" s="357" t="s">
        <v>123</v>
      </c>
      <c r="H158" s="509"/>
      <c r="I158" s="509"/>
      <c r="J158" s="356" t="s">
        <v>162</v>
      </c>
      <c r="K158" s="357" t="s">
        <v>123</v>
      </c>
      <c r="L158" s="509"/>
      <c r="M158" s="445"/>
      <c r="N158" s="324" t="s">
        <v>236</v>
      </c>
      <c r="O158" s="324" t="s">
        <v>238</v>
      </c>
      <c r="P158" s="345" t="s">
        <v>123</v>
      </c>
      <c r="Q158" s="386" t="s">
        <v>165</v>
      </c>
    </row>
    <row r="159" spans="2:17" ht="15">
      <c r="B159" s="359">
        <v>1</v>
      </c>
      <c r="C159" s="360" t="s">
        <v>16</v>
      </c>
      <c r="D159" s="360"/>
      <c r="E159" s="362">
        <f>+reg1!E133</f>
        <v>17</v>
      </c>
      <c r="F159" s="362">
        <f>+reg1!F133</f>
        <v>17</v>
      </c>
      <c r="G159" s="369">
        <f aca="true" t="shared" si="37" ref="G159:G168">+F159/E159*100</f>
        <v>100</v>
      </c>
      <c r="H159" s="368">
        <f aca="true" t="shared" si="38" ref="H159:H168">+E159-F159</f>
        <v>0</v>
      </c>
      <c r="I159" s="362">
        <f>+reg1!I133</f>
        <v>56</v>
      </c>
      <c r="J159" s="362">
        <f>+reg1!J133</f>
        <v>46</v>
      </c>
      <c r="K159" s="369">
        <f aca="true" t="shared" si="39" ref="K159:K168">+J159/I159*100</f>
        <v>82.14285714285714</v>
      </c>
      <c r="L159" s="368">
        <f aca="true" t="shared" si="40" ref="L159:L168">+I159-J159</f>
        <v>10</v>
      </c>
      <c r="M159" s="362">
        <f>+reg1!M133</f>
        <v>6624</v>
      </c>
      <c r="N159" s="362">
        <f>+reg1!N133</f>
        <v>6288</v>
      </c>
      <c r="O159" s="362">
        <f>+reg1!O133</f>
        <v>6440</v>
      </c>
      <c r="P159" s="369">
        <f aca="true" t="shared" si="41" ref="P159:P168">+O159/M159*100</f>
        <v>97.22222222222221</v>
      </c>
      <c r="Q159" s="410" t="s">
        <v>185</v>
      </c>
    </row>
    <row r="160" spans="2:17" ht="15">
      <c r="B160" s="365">
        <f aca="true" t="shared" si="42" ref="B160:B168">B159+1</f>
        <v>2</v>
      </c>
      <c r="C160" s="366" t="s">
        <v>141</v>
      </c>
      <c r="D160" s="366"/>
      <c r="E160" s="368">
        <f>+reg1!E134</f>
        <v>39</v>
      </c>
      <c r="F160" s="368">
        <f>+reg1!F134</f>
        <v>39</v>
      </c>
      <c r="G160" s="369">
        <f t="shared" si="37"/>
        <v>100</v>
      </c>
      <c r="H160" s="368">
        <f t="shared" si="38"/>
        <v>0</v>
      </c>
      <c r="I160" s="368">
        <f>+reg1!I134</f>
        <v>132</v>
      </c>
      <c r="J160" s="368">
        <f>+reg1!J134</f>
        <v>122</v>
      </c>
      <c r="K160" s="369">
        <f t="shared" si="39"/>
        <v>92.42424242424242</v>
      </c>
      <c r="L160" s="368">
        <f t="shared" si="40"/>
        <v>10</v>
      </c>
      <c r="M160" s="368">
        <f>+reg1!M134</f>
        <v>21576</v>
      </c>
      <c r="N160" s="368">
        <f>+reg1!N134</f>
        <v>23012</v>
      </c>
      <c r="O160" s="368">
        <f>+reg1!O134</f>
        <v>23534</v>
      </c>
      <c r="P160" s="369">
        <f t="shared" si="41"/>
        <v>109.07489803485355</v>
      </c>
      <c r="Q160" s="388" t="s">
        <v>185</v>
      </c>
    </row>
    <row r="161" spans="2:17" ht="15">
      <c r="B161" s="365">
        <f t="shared" si="42"/>
        <v>3</v>
      </c>
      <c r="C161" s="366" t="s">
        <v>186</v>
      </c>
      <c r="D161" s="366"/>
      <c r="E161" s="368">
        <f>+reg1!E135</f>
        <v>18</v>
      </c>
      <c r="F161" s="368">
        <f>+reg1!F135</f>
        <v>18</v>
      </c>
      <c r="G161" s="369">
        <f t="shared" si="37"/>
        <v>100</v>
      </c>
      <c r="H161" s="368">
        <f t="shared" si="38"/>
        <v>0</v>
      </c>
      <c r="I161" s="368">
        <f>+reg1!I135</f>
        <v>56</v>
      </c>
      <c r="J161" s="368">
        <f>+reg1!J135</f>
        <v>46</v>
      </c>
      <c r="K161" s="369">
        <f t="shared" si="39"/>
        <v>82.14285714285714</v>
      </c>
      <c r="L161" s="368">
        <f t="shared" si="40"/>
        <v>10</v>
      </c>
      <c r="M161" s="368">
        <f>+reg1!M135</f>
        <v>9376</v>
      </c>
      <c r="N161" s="368">
        <f>+reg1!N135</f>
        <v>8645</v>
      </c>
      <c r="O161" s="368">
        <f>+reg1!O135</f>
        <v>8930</v>
      </c>
      <c r="P161" s="369">
        <f t="shared" si="41"/>
        <v>95.24317406143345</v>
      </c>
      <c r="Q161" s="388" t="s">
        <v>185</v>
      </c>
    </row>
    <row r="162" spans="2:17" ht="15">
      <c r="B162" s="365">
        <f t="shared" si="42"/>
        <v>4</v>
      </c>
      <c r="C162" s="366" t="s">
        <v>45</v>
      </c>
      <c r="D162" s="366"/>
      <c r="E162" s="368">
        <f>+reg1!E136</f>
        <v>27</v>
      </c>
      <c r="F162" s="368">
        <f>+reg1!F136</f>
        <v>27</v>
      </c>
      <c r="G162" s="369">
        <f t="shared" si="37"/>
        <v>100</v>
      </c>
      <c r="H162" s="368">
        <f t="shared" si="38"/>
        <v>0</v>
      </c>
      <c r="I162" s="368">
        <f>+reg1!I136</f>
        <v>96</v>
      </c>
      <c r="J162" s="368">
        <f>+reg1!J136</f>
        <v>84</v>
      </c>
      <c r="K162" s="369">
        <f t="shared" si="39"/>
        <v>87.5</v>
      </c>
      <c r="L162" s="368">
        <f t="shared" si="40"/>
        <v>12</v>
      </c>
      <c r="M162" s="368">
        <f>+reg1!M136</f>
        <v>12337</v>
      </c>
      <c r="N162" s="368">
        <f>+reg1!N136</f>
        <v>11563</v>
      </c>
      <c r="O162" s="368">
        <f>+reg1!O136</f>
        <v>11771</v>
      </c>
      <c r="P162" s="369">
        <f t="shared" si="41"/>
        <v>95.41217475885547</v>
      </c>
      <c r="Q162" s="388" t="s">
        <v>185</v>
      </c>
    </row>
    <row r="163" spans="2:17" ht="15">
      <c r="B163" s="365">
        <f t="shared" si="42"/>
        <v>5</v>
      </c>
      <c r="C163" s="366" t="s">
        <v>74</v>
      </c>
      <c r="D163" s="366"/>
      <c r="E163" s="368">
        <f>+reg1!E137</f>
        <v>30</v>
      </c>
      <c r="F163" s="368">
        <f>+reg1!F137</f>
        <v>30</v>
      </c>
      <c r="G163" s="369">
        <f t="shared" si="37"/>
        <v>100</v>
      </c>
      <c r="H163" s="368">
        <f t="shared" si="38"/>
        <v>0</v>
      </c>
      <c r="I163" s="368">
        <f>+reg1!I137</f>
        <v>97</v>
      </c>
      <c r="J163" s="368">
        <f>+reg1!J137</f>
        <v>87</v>
      </c>
      <c r="K163" s="369">
        <f t="shared" si="39"/>
        <v>89.69072164948454</v>
      </c>
      <c r="L163" s="368">
        <f t="shared" si="40"/>
        <v>10</v>
      </c>
      <c r="M163" s="368">
        <f>+reg1!M137</f>
        <v>17681</v>
      </c>
      <c r="N163" s="368">
        <f>+reg1!N137</f>
        <v>15945</v>
      </c>
      <c r="O163" s="368">
        <f>+reg1!O137</f>
        <v>16345</v>
      </c>
      <c r="P163" s="369">
        <f t="shared" si="41"/>
        <v>92.44386629715514</v>
      </c>
      <c r="Q163" s="388" t="s">
        <v>185</v>
      </c>
    </row>
    <row r="164" spans="2:17" ht="15">
      <c r="B164" s="365">
        <f t="shared" si="42"/>
        <v>6</v>
      </c>
      <c r="C164" s="366" t="s">
        <v>21</v>
      </c>
      <c r="D164" s="366"/>
      <c r="E164" s="368">
        <f>+reg1!E138</f>
        <v>14</v>
      </c>
      <c r="F164" s="368">
        <f>+reg1!F138</f>
        <v>14</v>
      </c>
      <c r="G164" s="369">
        <f t="shared" si="37"/>
        <v>100</v>
      </c>
      <c r="H164" s="368">
        <f t="shared" si="38"/>
        <v>0</v>
      </c>
      <c r="I164" s="368">
        <f>+reg1!I138</f>
        <v>62</v>
      </c>
      <c r="J164" s="368">
        <f>+reg1!J138</f>
        <v>50</v>
      </c>
      <c r="K164" s="369">
        <f t="shared" si="39"/>
        <v>80.64516129032258</v>
      </c>
      <c r="L164" s="368">
        <f t="shared" si="40"/>
        <v>12</v>
      </c>
      <c r="M164" s="368">
        <f>+reg1!M138</f>
        <v>4800</v>
      </c>
      <c r="N164" s="368">
        <f>+reg1!N138</f>
        <v>4599</v>
      </c>
      <c r="O164" s="368">
        <f>+reg1!O138</f>
        <v>4739</v>
      </c>
      <c r="P164" s="369">
        <f t="shared" si="41"/>
        <v>98.72916666666667</v>
      </c>
      <c r="Q164" s="388" t="s">
        <v>185</v>
      </c>
    </row>
    <row r="165" spans="2:17" ht="15">
      <c r="B165" s="365">
        <f t="shared" si="42"/>
        <v>7</v>
      </c>
      <c r="C165" s="366" t="s">
        <v>75</v>
      </c>
      <c r="D165" s="366"/>
      <c r="E165" s="368">
        <f>+reg1!E139</f>
        <v>18</v>
      </c>
      <c r="F165" s="368">
        <f>+reg1!F139</f>
        <v>18</v>
      </c>
      <c r="G165" s="369">
        <f t="shared" si="37"/>
        <v>100</v>
      </c>
      <c r="H165" s="368">
        <f t="shared" si="38"/>
        <v>0</v>
      </c>
      <c r="I165" s="368">
        <f>+reg1!I139</f>
        <v>44</v>
      </c>
      <c r="J165" s="368">
        <f>+reg1!J139</f>
        <v>36</v>
      </c>
      <c r="K165" s="369">
        <f t="shared" si="39"/>
        <v>81.81818181818183</v>
      </c>
      <c r="L165" s="368">
        <f t="shared" si="40"/>
        <v>8</v>
      </c>
      <c r="M165" s="368">
        <f>+reg1!M139</f>
        <v>6785</v>
      </c>
      <c r="N165" s="368">
        <f>+reg1!N139</f>
        <v>6191</v>
      </c>
      <c r="O165" s="368">
        <f>+reg1!O139</f>
        <v>6413</v>
      </c>
      <c r="P165" s="369">
        <f t="shared" si="41"/>
        <v>94.51731761238025</v>
      </c>
      <c r="Q165" s="388" t="s">
        <v>185</v>
      </c>
    </row>
    <row r="166" spans="2:17" ht="15">
      <c r="B166" s="365">
        <f t="shared" si="42"/>
        <v>8</v>
      </c>
      <c r="C166" s="366" t="s">
        <v>76</v>
      </c>
      <c r="D166" s="366"/>
      <c r="E166" s="368">
        <f>+reg1!E140</f>
        <v>13</v>
      </c>
      <c r="F166" s="368">
        <f>+reg1!F140</f>
        <v>13</v>
      </c>
      <c r="G166" s="369">
        <f t="shared" si="37"/>
        <v>100</v>
      </c>
      <c r="H166" s="368">
        <f t="shared" si="38"/>
        <v>0</v>
      </c>
      <c r="I166" s="368">
        <f>+reg1!I140</f>
        <v>28</v>
      </c>
      <c r="J166" s="368">
        <f>+reg1!J140</f>
        <v>19</v>
      </c>
      <c r="K166" s="369">
        <f t="shared" si="39"/>
        <v>67.85714285714286</v>
      </c>
      <c r="L166" s="368">
        <f t="shared" si="40"/>
        <v>9</v>
      </c>
      <c r="M166" s="368">
        <f>+reg1!M140</f>
        <v>5621</v>
      </c>
      <c r="N166" s="368">
        <f>+reg1!N140</f>
        <v>5073</v>
      </c>
      <c r="O166" s="368">
        <f>+reg1!O140</f>
        <v>5396</v>
      </c>
      <c r="P166" s="369">
        <f t="shared" si="41"/>
        <v>95.9971535314001</v>
      </c>
      <c r="Q166" s="388" t="s">
        <v>185</v>
      </c>
    </row>
    <row r="167" spans="2:17" ht="15">
      <c r="B167" s="365">
        <f t="shared" si="42"/>
        <v>9</v>
      </c>
      <c r="C167" s="366" t="s">
        <v>12</v>
      </c>
      <c r="D167" s="366"/>
      <c r="E167" s="368">
        <f>+reg1!E141</f>
        <v>16</v>
      </c>
      <c r="F167" s="368">
        <f>+reg1!F141</f>
        <v>16</v>
      </c>
      <c r="G167" s="369">
        <f t="shared" si="37"/>
        <v>100</v>
      </c>
      <c r="H167" s="368">
        <f t="shared" si="38"/>
        <v>0</v>
      </c>
      <c r="I167" s="368">
        <f>+reg1!I141</f>
        <v>54</v>
      </c>
      <c r="J167" s="368">
        <f>+reg1!J141</f>
        <v>45</v>
      </c>
      <c r="K167" s="369">
        <f t="shared" si="39"/>
        <v>83.33333333333334</v>
      </c>
      <c r="L167" s="368">
        <f t="shared" si="40"/>
        <v>9</v>
      </c>
      <c r="M167" s="368">
        <f>+reg1!M141</f>
        <v>5917</v>
      </c>
      <c r="N167" s="368">
        <f>+reg1!N141</f>
        <v>5230</v>
      </c>
      <c r="O167" s="368">
        <f>+reg1!O141</f>
        <v>5376</v>
      </c>
      <c r="P167" s="369">
        <f t="shared" si="41"/>
        <v>90.85685313503464</v>
      </c>
      <c r="Q167" s="388" t="s">
        <v>185</v>
      </c>
    </row>
    <row r="168" spans="2:17" ht="15">
      <c r="B168" s="365">
        <f t="shared" si="42"/>
        <v>10</v>
      </c>
      <c r="C168" s="366" t="s">
        <v>87</v>
      </c>
      <c r="D168" s="366"/>
      <c r="E168" s="368">
        <f>+reg1!E154</f>
        <v>19</v>
      </c>
      <c r="F168" s="368">
        <f>+reg1!F154</f>
        <v>19</v>
      </c>
      <c r="G168" s="369">
        <f t="shared" si="37"/>
        <v>100</v>
      </c>
      <c r="H168" s="368">
        <f t="shared" si="38"/>
        <v>0</v>
      </c>
      <c r="I168" s="368">
        <f>+reg1!I154</f>
        <v>111</v>
      </c>
      <c r="J168" s="368">
        <f>reg1!J154</f>
        <v>111</v>
      </c>
      <c r="K168" s="369">
        <f t="shared" si="39"/>
        <v>100</v>
      </c>
      <c r="L168" s="368">
        <f t="shared" si="40"/>
        <v>0</v>
      </c>
      <c r="M168" s="368">
        <f>+reg1!M154</f>
        <v>7859</v>
      </c>
      <c r="N168" s="368">
        <f>+reg1!N154</f>
        <v>7368</v>
      </c>
      <c r="O168" s="368">
        <f>+reg1!O154</f>
        <v>7668</v>
      </c>
      <c r="P168" s="369">
        <f t="shared" si="41"/>
        <v>97.56966535182593</v>
      </c>
      <c r="Q168" s="388" t="s">
        <v>187</v>
      </c>
    </row>
    <row r="169" spans="2:17" ht="15.75" thickBot="1">
      <c r="B169" s="365"/>
      <c r="C169" s="366"/>
      <c r="D169" s="366"/>
      <c r="E169" s="368"/>
      <c r="F169" s="368"/>
      <c r="G169" s="368"/>
      <c r="H169" s="371"/>
      <c r="I169" s="411"/>
      <c r="J169" s="411"/>
      <c r="K169" s="368"/>
      <c r="L169" s="371"/>
      <c r="M169" s="372"/>
      <c r="N169" s="372"/>
      <c r="O169" s="372"/>
      <c r="P169" s="368"/>
      <c r="Q169" s="408"/>
    </row>
    <row r="170" spans="2:17" ht="15.75" thickBot="1">
      <c r="B170" s="390"/>
      <c r="C170" s="391" t="s">
        <v>125</v>
      </c>
      <c r="D170" s="391"/>
      <c r="E170" s="392">
        <f>SUM(E159:E169)</f>
        <v>211</v>
      </c>
      <c r="F170" s="392">
        <f>SUM(F159:F169)</f>
        <v>211</v>
      </c>
      <c r="G170" s="392">
        <f>+F170/E170*100</f>
        <v>100</v>
      </c>
      <c r="H170" s="392">
        <f>SUM(H159:H169)</f>
        <v>0</v>
      </c>
      <c r="I170" s="392">
        <f>SUM(I159:I169)</f>
        <v>736</v>
      </c>
      <c r="J170" s="392">
        <f>SUM(J159:J169)</f>
        <v>646</v>
      </c>
      <c r="K170" s="392">
        <f>+J170/I170*100</f>
        <v>87.77173913043478</v>
      </c>
      <c r="L170" s="392">
        <f>SUM(L159:L169)</f>
        <v>90</v>
      </c>
      <c r="M170" s="392">
        <f>SUM(M159:M169)</f>
        <v>98576</v>
      </c>
      <c r="N170" s="392">
        <f>SUM(N159:N169)</f>
        <v>93914</v>
      </c>
      <c r="O170" s="392">
        <f>SUM(O159:O169)</f>
        <v>96612</v>
      </c>
      <c r="P170" s="392">
        <f>+O170/M170*100</f>
        <v>98.00762863171563</v>
      </c>
      <c r="Q170" s="393" t="s">
        <v>155</v>
      </c>
    </row>
    <row r="171" spans="2:12" ht="15">
      <c r="B171" s="497" t="s">
        <v>155</v>
      </c>
      <c r="C171" s="497"/>
      <c r="D171" s="497"/>
      <c r="E171" s="497"/>
      <c r="F171" s="497"/>
      <c r="G171" s="497"/>
      <c r="H171" s="497"/>
      <c r="I171" s="347"/>
      <c r="J171" s="347"/>
      <c r="K171" s="347"/>
      <c r="L171" s="347"/>
    </row>
    <row r="172" spans="2:17" ht="15">
      <c r="B172" s="497"/>
      <c r="C172" s="497"/>
      <c r="D172" s="497"/>
      <c r="E172" s="497"/>
      <c r="F172" s="497"/>
      <c r="G172" s="497"/>
      <c r="H172" s="497"/>
      <c r="I172" s="497"/>
      <c r="J172" s="497"/>
      <c r="K172" s="497"/>
      <c r="L172" s="497"/>
      <c r="M172" s="497"/>
      <c r="N172" s="497"/>
      <c r="O172" s="497"/>
      <c r="P172" s="497"/>
      <c r="Q172" s="497"/>
    </row>
    <row r="173" spans="2:17" ht="14.25" customHeight="1">
      <c r="B173" s="497"/>
      <c r="C173" s="497"/>
      <c r="D173" s="497"/>
      <c r="E173" s="497"/>
      <c r="F173" s="497"/>
      <c r="G173" s="497"/>
      <c r="H173" s="497"/>
      <c r="I173" s="497"/>
      <c r="J173" s="497"/>
      <c r="K173" s="497"/>
      <c r="L173" s="497"/>
      <c r="M173" s="497"/>
      <c r="N173" s="497"/>
      <c r="O173" s="497"/>
      <c r="P173" s="497"/>
      <c r="Q173" s="497"/>
    </row>
    <row r="174" spans="2:16" ht="14.25" customHeight="1">
      <c r="B174" s="347"/>
      <c r="C174" s="347"/>
      <c r="D174" s="347"/>
      <c r="E174" s="347"/>
      <c r="F174" s="347"/>
      <c r="G174" s="347"/>
      <c r="H174" s="347"/>
      <c r="I174" s="347"/>
      <c r="J174" s="347"/>
      <c r="K174" s="347"/>
      <c r="L174" s="347"/>
      <c r="M174" s="347"/>
      <c r="N174" s="347"/>
      <c r="O174" s="347"/>
      <c r="P174" s="347"/>
    </row>
    <row r="175" spans="2:16" ht="16.5" thickBot="1">
      <c r="B175" s="349" t="s">
        <v>188</v>
      </c>
      <c r="M175" s="511"/>
      <c r="N175" s="511"/>
      <c r="O175" s="511"/>
      <c r="P175" s="346"/>
    </row>
    <row r="176" spans="2:17" ht="15">
      <c r="B176" s="498" t="s">
        <v>168</v>
      </c>
      <c r="C176" s="499"/>
      <c r="D176" s="351"/>
      <c r="E176" s="504" t="s">
        <v>156</v>
      </c>
      <c r="F176" s="505"/>
      <c r="G176" s="505"/>
      <c r="H176" s="506"/>
      <c r="I176" s="504" t="s">
        <v>120</v>
      </c>
      <c r="J176" s="505"/>
      <c r="K176" s="505"/>
      <c r="L176" s="506"/>
      <c r="M176" s="507" t="s">
        <v>157</v>
      </c>
      <c r="N176" s="507"/>
      <c r="O176" s="507"/>
      <c r="P176" s="507"/>
      <c r="Q176" s="384"/>
    </row>
    <row r="177" spans="2:17" ht="15">
      <c r="B177" s="500"/>
      <c r="C177" s="501"/>
      <c r="D177" s="353"/>
      <c r="E177" s="508" t="s">
        <v>121</v>
      </c>
      <c r="F177" s="510" t="s">
        <v>122</v>
      </c>
      <c r="G177" s="510"/>
      <c r="H177" s="508" t="s">
        <v>8</v>
      </c>
      <c r="I177" s="508" t="s">
        <v>121</v>
      </c>
      <c r="J177" s="510" t="s">
        <v>122</v>
      </c>
      <c r="K177" s="510"/>
      <c r="L177" s="508" t="s">
        <v>8</v>
      </c>
      <c r="M177" s="444" t="s">
        <v>226</v>
      </c>
      <c r="N177" s="439" t="s">
        <v>160</v>
      </c>
      <c r="O177" s="440"/>
      <c r="P177" s="441"/>
      <c r="Q177" s="385" t="s">
        <v>160</v>
      </c>
    </row>
    <row r="178" spans="2:17" ht="23.25" thickBot="1">
      <c r="B178" s="502"/>
      <c r="C178" s="503"/>
      <c r="D178" s="355"/>
      <c r="E178" s="509"/>
      <c r="F178" s="356" t="s">
        <v>162</v>
      </c>
      <c r="G178" s="357" t="s">
        <v>123</v>
      </c>
      <c r="H178" s="509"/>
      <c r="I178" s="509"/>
      <c r="J178" s="356" t="s">
        <v>162</v>
      </c>
      <c r="K178" s="357" t="s">
        <v>123</v>
      </c>
      <c r="L178" s="509"/>
      <c r="M178" s="445"/>
      <c r="N178" s="324" t="s">
        <v>236</v>
      </c>
      <c r="O178" s="324" t="s">
        <v>238</v>
      </c>
      <c r="P178" s="345" t="s">
        <v>123</v>
      </c>
      <c r="Q178" s="386" t="s">
        <v>165</v>
      </c>
    </row>
    <row r="179" spans="2:17" ht="15">
      <c r="B179" s="365">
        <v>1</v>
      </c>
      <c r="C179" s="366" t="s">
        <v>77</v>
      </c>
      <c r="D179" s="366"/>
      <c r="E179" s="368">
        <f>+reg1!E156</f>
        <v>16</v>
      </c>
      <c r="F179" s="368">
        <f>+reg1!F156</f>
        <v>16</v>
      </c>
      <c r="G179" s="369">
        <f aca="true" t="shared" si="43" ref="G179:G186">+F179/E179*100</f>
        <v>100</v>
      </c>
      <c r="H179" s="368">
        <f aca="true" t="shared" si="44" ref="H179:H186">+E179-F179</f>
        <v>0</v>
      </c>
      <c r="I179" s="368">
        <f>+reg1!I156</f>
        <v>57</v>
      </c>
      <c r="J179" s="368">
        <f>+reg1!J156</f>
        <v>53</v>
      </c>
      <c r="K179" s="369">
        <f aca="true" t="shared" si="45" ref="K179:K186">+J179/I179*100</f>
        <v>92.98245614035088</v>
      </c>
      <c r="L179" s="368">
        <f aca="true" t="shared" si="46" ref="L179:L186">+I179-J179</f>
        <v>4</v>
      </c>
      <c r="M179" s="368">
        <f>+reg1!M156</f>
        <v>8777</v>
      </c>
      <c r="N179" s="368">
        <f>+reg1!N156</f>
        <v>7909</v>
      </c>
      <c r="O179" s="368">
        <f>+reg1!O156</f>
        <v>8229</v>
      </c>
      <c r="P179" s="369">
        <f aca="true" t="shared" si="47" ref="P179:P186">+O179/M179*100</f>
        <v>93.75640879571607</v>
      </c>
      <c r="Q179" s="388" t="s">
        <v>187</v>
      </c>
    </row>
    <row r="180" spans="2:17" ht="15">
      <c r="B180" s="365">
        <f aca="true" t="shared" si="48" ref="B180:B186">B179+1</f>
        <v>2</v>
      </c>
      <c r="C180" s="366" t="s">
        <v>79</v>
      </c>
      <c r="D180" s="366"/>
      <c r="E180" s="368">
        <f>+reg1!E157</f>
        <v>13</v>
      </c>
      <c r="F180" s="368">
        <f>+reg1!F157</f>
        <v>13</v>
      </c>
      <c r="G180" s="369">
        <f t="shared" si="43"/>
        <v>100</v>
      </c>
      <c r="H180" s="368">
        <f t="shared" si="44"/>
        <v>0</v>
      </c>
      <c r="I180" s="368">
        <f>+reg1!I157</f>
        <v>97</v>
      </c>
      <c r="J180" s="368">
        <f>+reg1!J157</f>
        <v>94</v>
      </c>
      <c r="K180" s="369">
        <f t="shared" si="45"/>
        <v>96.90721649484536</v>
      </c>
      <c r="L180" s="368">
        <f t="shared" si="46"/>
        <v>3</v>
      </c>
      <c r="M180" s="368">
        <f>+reg1!M157</f>
        <v>6904</v>
      </c>
      <c r="N180" s="368">
        <f>+reg1!N157</f>
        <v>7619</v>
      </c>
      <c r="O180" s="368">
        <f>+reg1!O157</f>
        <v>7942</v>
      </c>
      <c r="P180" s="369">
        <f t="shared" si="47"/>
        <v>115.03476245654693</v>
      </c>
      <c r="Q180" s="388" t="s">
        <v>187</v>
      </c>
    </row>
    <row r="181" spans="2:17" ht="15">
      <c r="B181" s="365">
        <f t="shared" si="48"/>
        <v>3</v>
      </c>
      <c r="C181" s="366" t="s">
        <v>80</v>
      </c>
      <c r="D181" s="366"/>
      <c r="E181" s="368">
        <f>+reg1!E158</f>
        <v>33</v>
      </c>
      <c r="F181" s="368">
        <f>+reg1!F158</f>
        <v>33</v>
      </c>
      <c r="G181" s="369">
        <f t="shared" si="43"/>
        <v>100</v>
      </c>
      <c r="H181" s="368">
        <f t="shared" si="44"/>
        <v>0</v>
      </c>
      <c r="I181" s="368">
        <f>+reg1!I158</f>
        <v>164</v>
      </c>
      <c r="J181" s="368">
        <f>+reg1!J158</f>
        <v>153</v>
      </c>
      <c r="K181" s="369">
        <f t="shared" si="45"/>
        <v>93.29268292682927</v>
      </c>
      <c r="L181" s="368">
        <f t="shared" si="46"/>
        <v>11</v>
      </c>
      <c r="M181" s="368">
        <f>+reg1!M158</f>
        <v>20160</v>
      </c>
      <c r="N181" s="368">
        <f>+reg1!N158</f>
        <v>18107</v>
      </c>
      <c r="O181" s="368">
        <f>+reg1!O158</f>
        <v>18601</v>
      </c>
      <c r="P181" s="369">
        <f t="shared" si="47"/>
        <v>92.26686507936508</v>
      </c>
      <c r="Q181" s="388" t="s">
        <v>187</v>
      </c>
    </row>
    <row r="182" spans="2:17" ht="15">
      <c r="B182" s="365">
        <f t="shared" si="48"/>
        <v>4</v>
      </c>
      <c r="C182" s="366" t="s">
        <v>81</v>
      </c>
      <c r="D182" s="366"/>
      <c r="E182" s="368">
        <f>+reg1!E159</f>
        <v>24</v>
      </c>
      <c r="F182" s="368">
        <f>+reg1!F159</f>
        <v>24</v>
      </c>
      <c r="G182" s="369">
        <f t="shared" si="43"/>
        <v>100</v>
      </c>
      <c r="H182" s="368">
        <f t="shared" si="44"/>
        <v>0</v>
      </c>
      <c r="I182" s="368">
        <f>+reg1!I159</f>
        <v>69</v>
      </c>
      <c r="J182" s="368">
        <f>+reg1!J159</f>
        <v>65</v>
      </c>
      <c r="K182" s="369">
        <f t="shared" si="45"/>
        <v>94.20289855072464</v>
      </c>
      <c r="L182" s="368">
        <f t="shared" si="46"/>
        <v>4</v>
      </c>
      <c r="M182" s="368">
        <f>+reg1!M159</f>
        <v>14587</v>
      </c>
      <c r="N182" s="368">
        <f>+reg1!N159</f>
        <v>14516</v>
      </c>
      <c r="O182" s="368">
        <f>+reg1!O159</f>
        <v>14973</v>
      </c>
      <c r="P182" s="369">
        <f t="shared" si="47"/>
        <v>102.64619181462946</v>
      </c>
      <c r="Q182" s="388" t="s">
        <v>187</v>
      </c>
    </row>
    <row r="183" spans="2:17" ht="15">
      <c r="B183" s="365">
        <f t="shared" si="48"/>
        <v>5</v>
      </c>
      <c r="C183" s="366" t="s">
        <v>82</v>
      </c>
      <c r="D183" s="366"/>
      <c r="E183" s="368">
        <f>+reg1!E160</f>
        <v>10</v>
      </c>
      <c r="F183" s="368">
        <f>+reg1!F160</f>
        <v>10</v>
      </c>
      <c r="G183" s="369">
        <f t="shared" si="43"/>
        <v>100</v>
      </c>
      <c r="H183" s="368">
        <f t="shared" si="44"/>
        <v>0</v>
      </c>
      <c r="I183" s="368">
        <f>+reg1!I160</f>
        <v>71</v>
      </c>
      <c r="J183" s="368">
        <f>+reg1!J160</f>
        <v>71</v>
      </c>
      <c r="K183" s="369">
        <f t="shared" si="45"/>
        <v>100</v>
      </c>
      <c r="L183" s="368">
        <f t="shared" si="46"/>
        <v>0</v>
      </c>
      <c r="M183" s="368">
        <f>+reg1!M160</f>
        <v>5480</v>
      </c>
      <c r="N183" s="368">
        <f>+reg1!N160</f>
        <v>5765</v>
      </c>
      <c r="O183" s="368">
        <f>+reg1!O160</f>
        <v>6025</v>
      </c>
      <c r="P183" s="369">
        <f t="shared" si="47"/>
        <v>109.94525547445255</v>
      </c>
      <c r="Q183" s="388" t="s">
        <v>187</v>
      </c>
    </row>
    <row r="184" spans="2:17" ht="15">
      <c r="B184" s="365">
        <f t="shared" si="48"/>
        <v>6</v>
      </c>
      <c r="C184" s="366" t="s">
        <v>83</v>
      </c>
      <c r="D184" s="366"/>
      <c r="E184" s="368">
        <f>+reg1!E161</f>
        <v>32</v>
      </c>
      <c r="F184" s="368">
        <f>+reg1!F161</f>
        <v>32</v>
      </c>
      <c r="G184" s="369">
        <f t="shared" si="43"/>
        <v>100</v>
      </c>
      <c r="H184" s="368">
        <f t="shared" si="44"/>
        <v>0</v>
      </c>
      <c r="I184" s="368">
        <f>+reg1!I161</f>
        <v>202</v>
      </c>
      <c r="J184" s="368">
        <f>+reg1!J161</f>
        <v>194</v>
      </c>
      <c r="K184" s="369">
        <f t="shared" si="45"/>
        <v>96.03960396039604</v>
      </c>
      <c r="L184" s="368">
        <f t="shared" si="46"/>
        <v>8</v>
      </c>
      <c r="M184" s="368">
        <f>+reg1!M161</f>
        <v>21780</v>
      </c>
      <c r="N184" s="368">
        <f>+reg1!N161</f>
        <v>25938</v>
      </c>
      <c r="O184" s="368">
        <f>+reg1!O161</f>
        <v>26668</v>
      </c>
      <c r="P184" s="369">
        <f t="shared" si="47"/>
        <v>122.44260789715335</v>
      </c>
      <c r="Q184" s="388" t="s">
        <v>187</v>
      </c>
    </row>
    <row r="185" spans="2:17" ht="15">
      <c r="B185" s="365">
        <f t="shared" si="48"/>
        <v>7</v>
      </c>
      <c r="C185" s="366" t="s">
        <v>86</v>
      </c>
      <c r="D185" s="366"/>
      <c r="E185" s="368">
        <f>+reg1!E162+'[1]reg3'!E54</f>
        <v>82</v>
      </c>
      <c r="F185" s="368">
        <f>+reg1!F162+'[1]reg3'!F54</f>
        <v>82</v>
      </c>
      <c r="G185" s="369">
        <f t="shared" si="43"/>
        <v>100</v>
      </c>
      <c r="H185" s="368">
        <f t="shared" si="44"/>
        <v>0</v>
      </c>
      <c r="I185" s="368">
        <f>+reg1!I162+'[1]reg3'!I54</f>
        <v>84</v>
      </c>
      <c r="J185" s="368">
        <f>+reg1!J162+'[1]reg3'!J54</f>
        <v>78</v>
      </c>
      <c r="K185" s="369">
        <f t="shared" si="45"/>
        <v>92.85714285714286</v>
      </c>
      <c r="L185" s="368">
        <f t="shared" si="46"/>
        <v>6</v>
      </c>
      <c r="M185" s="368">
        <f>+reg1!M162+'[1]reg3'!M54</f>
        <v>16554</v>
      </c>
      <c r="N185" s="368">
        <f>+reg1!N162+'[1]reg3'!N54</f>
        <v>16717</v>
      </c>
      <c r="O185" s="368">
        <f>+reg1!O162+'[1]reg3'!O54</f>
        <v>17208</v>
      </c>
      <c r="P185" s="369">
        <f t="shared" si="47"/>
        <v>103.95070677781806</v>
      </c>
      <c r="Q185" s="412" t="s">
        <v>189</v>
      </c>
    </row>
    <row r="186" spans="2:17" ht="15">
      <c r="B186" s="365">
        <f t="shared" si="48"/>
        <v>8</v>
      </c>
      <c r="C186" s="366" t="s">
        <v>88</v>
      </c>
      <c r="D186" s="366"/>
      <c r="E186" s="368">
        <f>+reg1!E163</f>
        <v>21</v>
      </c>
      <c r="F186" s="368">
        <f>+reg1!F163</f>
        <v>21</v>
      </c>
      <c r="G186" s="369">
        <f t="shared" si="43"/>
        <v>100</v>
      </c>
      <c r="H186" s="368">
        <f t="shared" si="44"/>
        <v>0</v>
      </c>
      <c r="I186" s="368">
        <f>+reg1!I163</f>
        <v>105</v>
      </c>
      <c r="J186" s="368">
        <f>+reg1!J163</f>
        <v>105</v>
      </c>
      <c r="K186" s="369">
        <f t="shared" si="45"/>
        <v>100</v>
      </c>
      <c r="L186" s="368">
        <f t="shared" si="46"/>
        <v>0</v>
      </c>
      <c r="M186" s="368">
        <f>+reg1!M163</f>
        <v>10618</v>
      </c>
      <c r="N186" s="368">
        <f>+reg1!N163</f>
        <v>10204</v>
      </c>
      <c r="O186" s="368">
        <f>+reg1!O163</f>
        <v>10619</v>
      </c>
      <c r="P186" s="369">
        <f t="shared" si="47"/>
        <v>100.00941796948577</v>
      </c>
      <c r="Q186" s="388" t="s">
        <v>187</v>
      </c>
    </row>
    <row r="187" spans="2:17" ht="15.75" thickBot="1">
      <c r="B187" s="365"/>
      <c r="C187" s="366"/>
      <c r="D187" s="366"/>
      <c r="E187" s="368"/>
      <c r="F187" s="368"/>
      <c r="G187" s="368"/>
      <c r="H187" s="368"/>
      <c r="I187" s="368"/>
      <c r="J187" s="368"/>
      <c r="K187" s="368"/>
      <c r="L187" s="368"/>
      <c r="M187" s="368"/>
      <c r="N187" s="368"/>
      <c r="O187" s="368"/>
      <c r="P187" s="368"/>
      <c r="Q187" s="389"/>
    </row>
    <row r="188" spans="2:17" ht="15.75" thickBot="1">
      <c r="B188" s="390"/>
      <c r="C188" s="391" t="s">
        <v>125</v>
      </c>
      <c r="D188" s="391"/>
      <c r="E188" s="392">
        <f>SUM(E179:E186)</f>
        <v>231</v>
      </c>
      <c r="F188" s="392">
        <f>SUM(F179:F186)</f>
        <v>231</v>
      </c>
      <c r="G188" s="392">
        <f>+F188/E188*100</f>
        <v>100</v>
      </c>
      <c r="H188" s="392">
        <f>SUM(H179:H186)</f>
        <v>0</v>
      </c>
      <c r="I188" s="392">
        <f>SUM(I179:I186)</f>
        <v>849</v>
      </c>
      <c r="J188" s="392">
        <f>SUM(J179:J186)</f>
        <v>813</v>
      </c>
      <c r="K188" s="392">
        <f>+J188/I188*100</f>
        <v>95.75971731448763</v>
      </c>
      <c r="L188" s="392">
        <f>SUM(L179:L186)</f>
        <v>36</v>
      </c>
      <c r="M188" s="392">
        <f>SUM(M179:M186)</f>
        <v>104860</v>
      </c>
      <c r="N188" s="392">
        <f>SUM(N179:N186)</f>
        <v>106775</v>
      </c>
      <c r="O188" s="392">
        <f>SUM(O179:O186)</f>
        <v>110265</v>
      </c>
      <c r="P188" s="392">
        <f>+O188/M188*100</f>
        <v>105.15449170322336</v>
      </c>
      <c r="Q188" s="393" t="s">
        <v>155</v>
      </c>
    </row>
    <row r="189" spans="2:12" ht="15">
      <c r="B189" s="497" t="s">
        <v>155</v>
      </c>
      <c r="C189" s="497"/>
      <c r="D189" s="497"/>
      <c r="E189" s="497"/>
      <c r="F189" s="497"/>
      <c r="G189" s="497"/>
      <c r="H189" s="497"/>
      <c r="I189" s="347"/>
      <c r="J189" s="347"/>
      <c r="K189" s="347"/>
      <c r="L189" s="347"/>
    </row>
    <row r="190" spans="2:17" ht="19.5" customHeight="1">
      <c r="B190" s="497"/>
      <c r="C190" s="497"/>
      <c r="D190" s="497"/>
      <c r="E190" s="497"/>
      <c r="F190" s="497"/>
      <c r="G190" s="497"/>
      <c r="H190" s="497"/>
      <c r="I190" s="497"/>
      <c r="J190" s="497"/>
      <c r="K190" s="497"/>
      <c r="L190" s="497"/>
      <c r="M190" s="497"/>
      <c r="N190" s="497"/>
      <c r="O190" s="497"/>
      <c r="P190" s="497"/>
      <c r="Q190" s="497"/>
    </row>
    <row r="191" spans="2:17" ht="15.75" customHeight="1">
      <c r="B191" s="497"/>
      <c r="C191" s="497"/>
      <c r="D191" s="497"/>
      <c r="E191" s="497"/>
      <c r="F191" s="497"/>
      <c r="G191" s="497"/>
      <c r="H191" s="497"/>
      <c r="I191" s="497"/>
      <c r="J191" s="497"/>
      <c r="K191" s="497"/>
      <c r="L191" s="497"/>
      <c r="M191" s="497"/>
      <c r="N191" s="497"/>
      <c r="O191" s="497"/>
      <c r="P191" s="497"/>
      <c r="Q191" s="497"/>
    </row>
    <row r="192" spans="2:16" ht="19.5" customHeight="1">
      <c r="B192" s="347"/>
      <c r="C192" s="347"/>
      <c r="D192" s="347"/>
      <c r="E192" s="347"/>
      <c r="F192" s="347"/>
      <c r="G192" s="347"/>
      <c r="H192" s="347"/>
      <c r="I192" s="347"/>
      <c r="J192" s="347"/>
      <c r="K192" s="347"/>
      <c r="L192" s="347"/>
      <c r="M192" s="347"/>
      <c r="N192" s="347"/>
      <c r="O192" s="347"/>
      <c r="P192" s="347"/>
    </row>
    <row r="193" spans="2:16" ht="16.5" thickBot="1">
      <c r="B193" s="349" t="s">
        <v>190</v>
      </c>
      <c r="M193" s="511"/>
      <c r="N193" s="511"/>
      <c r="O193" s="511"/>
      <c r="P193" s="346"/>
    </row>
    <row r="194" spans="2:17" ht="15">
      <c r="B194" s="498" t="s">
        <v>164</v>
      </c>
      <c r="C194" s="499"/>
      <c r="D194" s="351"/>
      <c r="E194" s="504" t="s">
        <v>156</v>
      </c>
      <c r="F194" s="505"/>
      <c r="G194" s="505"/>
      <c r="H194" s="506"/>
      <c r="I194" s="504" t="s">
        <v>120</v>
      </c>
      <c r="J194" s="505"/>
      <c r="K194" s="505"/>
      <c r="L194" s="506"/>
      <c r="M194" s="507" t="s">
        <v>157</v>
      </c>
      <c r="N194" s="507"/>
      <c r="O194" s="507"/>
      <c r="P194" s="507"/>
      <c r="Q194" s="384"/>
    </row>
    <row r="195" spans="2:17" ht="15">
      <c r="B195" s="500"/>
      <c r="C195" s="501"/>
      <c r="D195" s="353"/>
      <c r="E195" s="508" t="s">
        <v>121</v>
      </c>
      <c r="F195" s="510" t="s">
        <v>122</v>
      </c>
      <c r="G195" s="510"/>
      <c r="H195" s="508" t="s">
        <v>8</v>
      </c>
      <c r="I195" s="508" t="s">
        <v>121</v>
      </c>
      <c r="J195" s="510" t="s">
        <v>122</v>
      </c>
      <c r="K195" s="510"/>
      <c r="L195" s="508" t="s">
        <v>8</v>
      </c>
      <c r="M195" s="444" t="s">
        <v>226</v>
      </c>
      <c r="N195" s="439" t="s">
        <v>160</v>
      </c>
      <c r="O195" s="440"/>
      <c r="P195" s="441"/>
      <c r="Q195" s="385" t="s">
        <v>160</v>
      </c>
    </row>
    <row r="196" spans="2:17" ht="23.25" thickBot="1">
      <c r="B196" s="502"/>
      <c r="C196" s="503"/>
      <c r="D196" s="355"/>
      <c r="E196" s="509"/>
      <c r="F196" s="356" t="s">
        <v>162</v>
      </c>
      <c r="G196" s="357" t="s">
        <v>123</v>
      </c>
      <c r="H196" s="509"/>
      <c r="I196" s="509"/>
      <c r="J196" s="356" t="s">
        <v>162</v>
      </c>
      <c r="K196" s="357" t="s">
        <v>123</v>
      </c>
      <c r="L196" s="509"/>
      <c r="M196" s="445"/>
      <c r="N196" s="324" t="s">
        <v>236</v>
      </c>
      <c r="O196" s="324" t="s">
        <v>238</v>
      </c>
      <c r="P196" s="345" t="s">
        <v>123</v>
      </c>
      <c r="Q196" s="386" t="s">
        <v>165</v>
      </c>
    </row>
    <row r="197" spans="2:17" ht="15">
      <c r="B197" s="359">
        <v>1</v>
      </c>
      <c r="C197" s="360" t="s">
        <v>10</v>
      </c>
      <c r="D197" s="360"/>
      <c r="E197" s="362">
        <f>+reg1!E165</f>
        <v>77</v>
      </c>
      <c r="F197" s="362">
        <f>+reg1!F165</f>
        <v>77</v>
      </c>
      <c r="G197" s="369">
        <f>+F197/E197*100</f>
        <v>100</v>
      </c>
      <c r="H197" s="368">
        <f>+E197-F197</f>
        <v>0</v>
      </c>
      <c r="I197" s="362">
        <f>+reg1!I165</f>
        <v>225</v>
      </c>
      <c r="J197" s="362">
        <f>+reg1!J165</f>
        <v>220</v>
      </c>
      <c r="K197" s="369">
        <f>+J197/I197*100</f>
        <v>97.77777777777777</v>
      </c>
      <c r="L197" s="368">
        <f>+I197-J197</f>
        <v>5</v>
      </c>
      <c r="M197" s="362">
        <f>+reg1!M165</f>
        <v>25596</v>
      </c>
      <c r="N197" s="362">
        <f>+reg1!N165</f>
        <v>24407</v>
      </c>
      <c r="O197" s="362">
        <f>+reg1!O165</f>
        <v>25340</v>
      </c>
      <c r="P197" s="369">
        <f>+O197/M197*100</f>
        <v>98.99984372558212</v>
      </c>
      <c r="Q197" s="410" t="s">
        <v>187</v>
      </c>
    </row>
    <row r="198" spans="2:17" ht="15">
      <c r="B198" s="365">
        <f>B197+1</f>
        <v>2</v>
      </c>
      <c r="C198" s="366" t="s">
        <v>84</v>
      </c>
      <c r="D198" s="366"/>
      <c r="E198" s="368">
        <f>+reg1!E166</f>
        <v>73</v>
      </c>
      <c r="F198" s="368">
        <f>+reg1!F166</f>
        <v>73</v>
      </c>
      <c r="G198" s="369">
        <f>+F198/E198*100</f>
        <v>100</v>
      </c>
      <c r="H198" s="368">
        <f>+E198-F198</f>
        <v>0</v>
      </c>
      <c r="I198" s="368">
        <f>+reg1!I166</f>
        <v>156</v>
      </c>
      <c r="J198" s="368">
        <f>+reg1!J166</f>
        <v>144</v>
      </c>
      <c r="K198" s="369">
        <f>+J198/I198*100</f>
        <v>92.3076923076923</v>
      </c>
      <c r="L198" s="368">
        <f>+I198-J198</f>
        <v>12</v>
      </c>
      <c r="M198" s="368">
        <f>+reg1!M166</f>
        <v>29047</v>
      </c>
      <c r="N198" s="368">
        <f>+reg1!N166</f>
        <v>29125</v>
      </c>
      <c r="O198" s="368">
        <f>+reg1!O166</f>
        <v>30080</v>
      </c>
      <c r="P198" s="369">
        <f>+O198/M198*100</f>
        <v>103.55630529830964</v>
      </c>
      <c r="Q198" s="388" t="s">
        <v>187</v>
      </c>
    </row>
    <row r="199" spans="2:17" ht="15">
      <c r="B199" s="365">
        <f>B198+1</f>
        <v>3</v>
      </c>
      <c r="C199" s="366" t="s">
        <v>92</v>
      </c>
      <c r="D199" s="366"/>
      <c r="E199" s="368">
        <f>+reg1!E185</f>
        <v>15</v>
      </c>
      <c r="F199" s="368">
        <f>+reg1!F185</f>
        <v>15</v>
      </c>
      <c r="G199" s="369">
        <f>+F199/E199*100</f>
        <v>100</v>
      </c>
      <c r="H199" s="368">
        <f>+E199-F199</f>
        <v>0</v>
      </c>
      <c r="I199" s="368">
        <f>+reg1!I185</f>
        <v>107</v>
      </c>
      <c r="J199" s="368">
        <f>+reg1!J185</f>
        <v>107</v>
      </c>
      <c r="K199" s="369">
        <f>+J199/I199*100</f>
        <v>100</v>
      </c>
      <c r="L199" s="368">
        <f>+I199-J199</f>
        <v>0</v>
      </c>
      <c r="M199" s="368">
        <f>+reg1!M185</f>
        <v>8667</v>
      </c>
      <c r="N199" s="368">
        <f>+reg1!N185</f>
        <v>7246</v>
      </c>
      <c r="O199" s="368">
        <f>+reg1!O185</f>
        <v>7411</v>
      </c>
      <c r="P199" s="369">
        <f>+O199/M199*100</f>
        <v>85.5082496827045</v>
      </c>
      <c r="Q199" s="388" t="s">
        <v>191</v>
      </c>
    </row>
    <row r="200" spans="2:17" ht="15">
      <c r="B200" s="365">
        <f>B199+1</f>
        <v>4</v>
      </c>
      <c r="C200" s="366" t="s">
        <v>192</v>
      </c>
      <c r="D200" s="366"/>
      <c r="E200" s="368">
        <f>+reg1!E167</f>
        <v>84</v>
      </c>
      <c r="F200" s="368">
        <f>+reg1!F167</f>
        <v>84</v>
      </c>
      <c r="G200" s="369">
        <f>+F200/E200*100</f>
        <v>100</v>
      </c>
      <c r="H200" s="368">
        <f>+E200-F200</f>
        <v>0</v>
      </c>
      <c r="I200" s="368">
        <f>+reg1!I167</f>
        <v>454</v>
      </c>
      <c r="J200" s="368">
        <f>+reg1!J167</f>
        <v>428</v>
      </c>
      <c r="K200" s="369">
        <f>+J200/I200*100</f>
        <v>94.27312775330397</v>
      </c>
      <c r="L200" s="368">
        <f>+I200-J200</f>
        <v>26</v>
      </c>
      <c r="M200" s="368">
        <f>+reg1!M167</f>
        <v>40779</v>
      </c>
      <c r="N200" s="368">
        <f>+reg1!N167</f>
        <v>42078</v>
      </c>
      <c r="O200" s="368">
        <f>+reg1!O167</f>
        <v>43451</v>
      </c>
      <c r="P200" s="369">
        <f>+O200/M200*100</f>
        <v>106.55239216263273</v>
      </c>
      <c r="Q200" s="388" t="s">
        <v>187</v>
      </c>
    </row>
    <row r="201" spans="2:17" ht="15">
      <c r="B201" s="365">
        <v>5</v>
      </c>
      <c r="C201" s="366" t="s">
        <v>193</v>
      </c>
      <c r="D201" s="366"/>
      <c r="E201" s="368"/>
      <c r="F201" s="368"/>
      <c r="G201" s="368"/>
      <c r="H201" s="368"/>
      <c r="I201" s="368"/>
      <c r="J201" s="368"/>
      <c r="K201" s="368"/>
      <c r="L201" s="368"/>
      <c r="M201" s="368"/>
      <c r="N201" s="368"/>
      <c r="O201" s="368"/>
      <c r="P201" s="368"/>
      <c r="Q201" s="388" t="s">
        <v>194</v>
      </c>
    </row>
    <row r="202" spans="2:17" ht="15.75" thickBot="1">
      <c r="B202" s="365">
        <f>+B201+1</f>
        <v>6</v>
      </c>
      <c r="C202" s="366" t="s">
        <v>195</v>
      </c>
      <c r="D202" s="366"/>
      <c r="E202" s="368"/>
      <c r="F202" s="368"/>
      <c r="G202" s="368"/>
      <c r="H202" s="368"/>
      <c r="I202" s="368"/>
      <c r="J202" s="368"/>
      <c r="K202" s="368"/>
      <c r="L202" s="368"/>
      <c r="M202" s="368"/>
      <c r="N202" s="368"/>
      <c r="O202" s="368"/>
      <c r="P202" s="368"/>
      <c r="Q202" s="388" t="s">
        <v>194</v>
      </c>
    </row>
    <row r="203" spans="2:17" ht="15.75" thickBot="1">
      <c r="B203" s="390"/>
      <c r="C203" s="391" t="s">
        <v>125</v>
      </c>
      <c r="D203" s="391"/>
      <c r="E203" s="392">
        <f>SUM(E197:E200)</f>
        <v>249</v>
      </c>
      <c r="F203" s="392">
        <f aca="true" t="shared" si="49" ref="F203:O203">SUM(F197:F200)</f>
        <v>249</v>
      </c>
      <c r="G203" s="392">
        <f>+F203/E203*100</f>
        <v>100</v>
      </c>
      <c r="H203" s="392">
        <f t="shared" si="49"/>
        <v>0</v>
      </c>
      <c r="I203" s="392">
        <f>SUM(I197:I200)</f>
        <v>942</v>
      </c>
      <c r="J203" s="392">
        <f>SUM(J197:J200)</f>
        <v>899</v>
      </c>
      <c r="K203" s="392">
        <f>+J203/I203*100</f>
        <v>95.43524416135881</v>
      </c>
      <c r="L203" s="392">
        <f t="shared" si="49"/>
        <v>43</v>
      </c>
      <c r="M203" s="392">
        <f t="shared" si="49"/>
        <v>104089</v>
      </c>
      <c r="N203" s="392">
        <f>SUM(N197:N200)</f>
        <v>102856</v>
      </c>
      <c r="O203" s="392">
        <f t="shared" si="49"/>
        <v>106282</v>
      </c>
      <c r="P203" s="392">
        <f>+O203/M203*100</f>
        <v>102.1068508680072</v>
      </c>
      <c r="Q203" s="393" t="s">
        <v>155</v>
      </c>
    </row>
    <row r="204" spans="2:17" ht="15">
      <c r="B204" s="349" t="s">
        <v>196</v>
      </c>
      <c r="C204" s="409"/>
      <c r="D204" s="409"/>
      <c r="E204" s="381"/>
      <c r="F204" s="381"/>
      <c r="G204" s="381"/>
      <c r="H204" s="381"/>
      <c r="I204" s="381"/>
      <c r="J204" s="381"/>
      <c r="K204" s="381"/>
      <c r="L204" s="381"/>
      <c r="M204" s="381"/>
      <c r="N204" s="381"/>
      <c r="O204" s="381"/>
      <c r="P204" s="381"/>
      <c r="Q204" s="381"/>
    </row>
    <row r="205" spans="2:17" ht="19.5" customHeight="1">
      <c r="B205" s="497"/>
      <c r="C205" s="497"/>
      <c r="D205" s="497"/>
      <c r="E205" s="497"/>
      <c r="F205" s="497"/>
      <c r="G205" s="497"/>
      <c r="H205" s="497"/>
      <c r="I205" s="497"/>
      <c r="J205" s="497"/>
      <c r="K205" s="497"/>
      <c r="L205" s="497"/>
      <c r="M205" s="497"/>
      <c r="N205" s="497"/>
      <c r="O205" s="497"/>
      <c r="P205" s="497"/>
      <c r="Q205" s="497"/>
    </row>
    <row r="206" spans="2:17" ht="14.25" customHeight="1">
      <c r="B206" s="497"/>
      <c r="C206" s="497"/>
      <c r="D206" s="497"/>
      <c r="E206" s="497"/>
      <c r="F206" s="497"/>
      <c r="G206" s="497"/>
      <c r="H206" s="497"/>
      <c r="I206" s="497"/>
      <c r="J206" s="497"/>
      <c r="K206" s="497"/>
      <c r="L206" s="497"/>
      <c r="M206" s="497"/>
      <c r="N206" s="497"/>
      <c r="O206" s="497"/>
      <c r="P206" s="497"/>
      <c r="Q206" s="497"/>
    </row>
    <row r="207" spans="3:12" ht="15">
      <c r="C207" s="382"/>
      <c r="D207" s="382"/>
      <c r="E207" s="380"/>
      <c r="F207" s="380"/>
      <c r="G207" s="380"/>
      <c r="H207" s="382"/>
      <c r="I207" s="382"/>
      <c r="J207" s="382"/>
      <c r="K207" s="382"/>
      <c r="L207" s="382"/>
    </row>
    <row r="208" spans="2:16" ht="16.5" thickBot="1">
      <c r="B208" s="349" t="s">
        <v>197</v>
      </c>
      <c r="M208" s="511"/>
      <c r="N208" s="511"/>
      <c r="O208" s="511"/>
      <c r="P208" s="346"/>
    </row>
    <row r="209" spans="2:17" ht="15">
      <c r="B209" s="498" t="s">
        <v>164</v>
      </c>
      <c r="C209" s="499"/>
      <c r="D209" s="351"/>
      <c r="E209" s="504" t="s">
        <v>156</v>
      </c>
      <c r="F209" s="505"/>
      <c r="G209" s="505"/>
      <c r="H209" s="506"/>
      <c r="I209" s="504" t="s">
        <v>120</v>
      </c>
      <c r="J209" s="505"/>
      <c r="K209" s="505"/>
      <c r="L209" s="506"/>
      <c r="M209" s="507" t="s">
        <v>157</v>
      </c>
      <c r="N209" s="507"/>
      <c r="O209" s="507"/>
      <c r="P209" s="507"/>
      <c r="Q209" s="384"/>
    </row>
    <row r="210" spans="2:17" ht="15" customHeight="1">
      <c r="B210" s="500"/>
      <c r="C210" s="501"/>
      <c r="D210" s="353"/>
      <c r="E210" s="508" t="s">
        <v>121</v>
      </c>
      <c r="F210" s="510" t="s">
        <v>122</v>
      </c>
      <c r="G210" s="510"/>
      <c r="H210" s="508" t="s">
        <v>8</v>
      </c>
      <c r="I210" s="508" t="s">
        <v>121</v>
      </c>
      <c r="J210" s="510" t="s">
        <v>122</v>
      </c>
      <c r="K210" s="510"/>
      <c r="L210" s="508" t="s">
        <v>8</v>
      </c>
      <c r="M210" s="444" t="s">
        <v>226</v>
      </c>
      <c r="N210" s="439" t="s">
        <v>160</v>
      </c>
      <c r="O210" s="440"/>
      <c r="P210" s="441"/>
      <c r="Q210" s="385" t="s">
        <v>160</v>
      </c>
    </row>
    <row r="211" spans="2:17" ht="23.25" thickBot="1">
      <c r="B211" s="502"/>
      <c r="C211" s="503"/>
      <c r="D211" s="355"/>
      <c r="E211" s="509"/>
      <c r="F211" s="356" t="s">
        <v>162</v>
      </c>
      <c r="G211" s="357" t="s">
        <v>123</v>
      </c>
      <c r="H211" s="509"/>
      <c r="I211" s="509"/>
      <c r="J211" s="356" t="s">
        <v>162</v>
      </c>
      <c r="K211" s="357" t="s">
        <v>123</v>
      </c>
      <c r="L211" s="509"/>
      <c r="M211" s="445"/>
      <c r="N211" s="324" t="s">
        <v>236</v>
      </c>
      <c r="O211" s="324" t="s">
        <v>238</v>
      </c>
      <c r="P211" s="345" t="s">
        <v>123</v>
      </c>
      <c r="Q211" s="386" t="s">
        <v>165</v>
      </c>
    </row>
    <row r="212" spans="2:17" ht="15">
      <c r="B212" s="359">
        <v>1</v>
      </c>
      <c r="C212" s="360" t="s">
        <v>85</v>
      </c>
      <c r="D212" s="360"/>
      <c r="E212" s="362">
        <f>+reg1!E169</f>
        <v>30</v>
      </c>
      <c r="F212" s="362">
        <f>+reg1!F169</f>
        <v>30</v>
      </c>
      <c r="G212" s="369">
        <f>+F212/E212*100</f>
        <v>100</v>
      </c>
      <c r="H212" s="368">
        <f>+E212-F212</f>
        <v>0</v>
      </c>
      <c r="I212" s="362">
        <f>+reg1!I169</f>
        <v>248</v>
      </c>
      <c r="J212" s="362">
        <f>+reg1!J169</f>
        <v>222</v>
      </c>
      <c r="K212" s="369">
        <f>+J212/I212*100</f>
        <v>89.51612903225806</v>
      </c>
      <c r="L212" s="368">
        <f>+I212-J212</f>
        <v>26</v>
      </c>
      <c r="M212" s="362">
        <f>+reg1!M169</f>
        <v>23437</v>
      </c>
      <c r="N212" s="362">
        <f>+reg1!N169</f>
        <v>22963</v>
      </c>
      <c r="O212" s="362">
        <f>+reg1!O169</f>
        <v>23581</v>
      </c>
      <c r="P212" s="369">
        <f>+O212/M212*100</f>
        <v>100.61441310747963</v>
      </c>
      <c r="Q212" s="410" t="s">
        <v>187</v>
      </c>
    </row>
    <row r="213" spans="2:17" ht="15">
      <c r="B213" s="365">
        <v>2</v>
      </c>
      <c r="C213" s="366" t="s">
        <v>198</v>
      </c>
      <c r="D213" s="366"/>
      <c r="E213" s="368">
        <f>+reg1!E116</f>
        <v>8</v>
      </c>
      <c r="F213" s="368">
        <f>+reg1!F116</f>
        <v>8</v>
      </c>
      <c r="G213" s="369">
        <f>+F213/E213*100</f>
        <v>100</v>
      </c>
      <c r="H213" s="368">
        <f>+E213-F213</f>
        <v>0</v>
      </c>
      <c r="I213" s="368">
        <f>+reg1!I116</f>
        <v>5</v>
      </c>
      <c r="J213" s="368">
        <f>+reg1!J116</f>
        <v>4</v>
      </c>
      <c r="K213" s="369">
        <f>+J213/I213*100</f>
        <v>80</v>
      </c>
      <c r="L213" s="368">
        <f>+I213-J213</f>
        <v>1</v>
      </c>
      <c r="M213" s="368">
        <f>+reg1!M116</f>
        <v>2699</v>
      </c>
      <c r="N213" s="368">
        <f>+reg1!N116</f>
        <v>2210</v>
      </c>
      <c r="O213" s="368">
        <f>+reg1!O116</f>
        <v>2217</v>
      </c>
      <c r="P213" s="369">
        <f>+O213/M213*100</f>
        <v>82.14153390144497</v>
      </c>
      <c r="Q213" s="388" t="s">
        <v>178</v>
      </c>
    </row>
    <row r="214" spans="2:17" ht="15">
      <c r="B214" s="365">
        <v>3</v>
      </c>
      <c r="C214" s="366" t="s">
        <v>199</v>
      </c>
      <c r="D214" s="366"/>
      <c r="E214" s="368">
        <f>+reg1!E117</f>
        <v>3</v>
      </c>
      <c r="F214" s="368">
        <f>+reg1!F117</f>
        <v>3</v>
      </c>
      <c r="G214" s="369">
        <f>+F214/E214*100</f>
        <v>100</v>
      </c>
      <c r="H214" s="368">
        <f>+E214-F214</f>
        <v>0</v>
      </c>
      <c r="I214" s="368">
        <f>+reg1!I117</f>
        <v>1</v>
      </c>
      <c r="J214" s="368">
        <f>+reg1!J117</f>
        <v>1</v>
      </c>
      <c r="K214" s="369">
        <f>+J214/I214*100</f>
        <v>100</v>
      </c>
      <c r="L214" s="368">
        <f>+I214-J214</f>
        <v>0</v>
      </c>
      <c r="M214" s="368">
        <f>+reg1!M117</f>
        <v>802</v>
      </c>
      <c r="N214" s="368">
        <f>+reg1!N117</f>
        <v>532</v>
      </c>
      <c r="O214" s="368">
        <f>+reg1!O117</f>
        <v>532</v>
      </c>
      <c r="P214" s="369">
        <f>+O214/M214*100</f>
        <v>66.33416458852868</v>
      </c>
      <c r="Q214" s="388" t="s">
        <v>178</v>
      </c>
    </row>
    <row r="215" spans="2:17" ht="15">
      <c r="B215" s="365">
        <v>4</v>
      </c>
      <c r="C215" s="366" t="s">
        <v>200</v>
      </c>
      <c r="D215" s="366"/>
      <c r="E215" s="368"/>
      <c r="F215" s="368"/>
      <c r="G215" s="368"/>
      <c r="H215" s="368"/>
      <c r="I215" s="368"/>
      <c r="J215" s="368"/>
      <c r="K215" s="368"/>
      <c r="L215" s="368"/>
      <c r="M215" s="368"/>
      <c r="N215" s="368"/>
      <c r="O215" s="368"/>
      <c r="P215" s="368"/>
      <c r="Q215" s="388" t="s">
        <v>194</v>
      </c>
    </row>
    <row r="216" spans="2:17" ht="15">
      <c r="B216" s="365">
        <v>5</v>
      </c>
      <c r="C216" s="366" t="s">
        <v>201</v>
      </c>
      <c r="D216" s="366"/>
      <c r="E216" s="368"/>
      <c r="F216" s="368"/>
      <c r="G216" s="368"/>
      <c r="H216" s="368"/>
      <c r="I216" s="368"/>
      <c r="J216" s="368"/>
      <c r="K216" s="368"/>
      <c r="L216" s="368"/>
      <c r="M216" s="368"/>
      <c r="N216" s="368"/>
      <c r="O216" s="368"/>
      <c r="P216" s="368"/>
      <c r="Q216" s="388" t="s">
        <v>194</v>
      </c>
    </row>
    <row r="217" spans="2:17" ht="15.75" thickBot="1">
      <c r="B217" s="365"/>
      <c r="C217" s="413"/>
      <c r="D217" s="413"/>
      <c r="E217" s="368"/>
      <c r="F217" s="368"/>
      <c r="G217" s="368"/>
      <c r="H217" s="368"/>
      <c r="I217" s="368"/>
      <c r="J217" s="368"/>
      <c r="K217" s="368"/>
      <c r="L217" s="368"/>
      <c r="M217" s="368"/>
      <c r="N217" s="368"/>
      <c r="O217" s="368"/>
      <c r="P217" s="368"/>
      <c r="Q217" s="389"/>
    </row>
    <row r="218" spans="2:17" ht="15.75" thickBot="1">
      <c r="B218" s="390"/>
      <c r="C218" s="391" t="s">
        <v>125</v>
      </c>
      <c r="D218" s="391"/>
      <c r="E218" s="392">
        <f>SUM(E212:E214)</f>
        <v>41</v>
      </c>
      <c r="F218" s="392">
        <f aca="true" t="shared" si="50" ref="F218:O218">SUM(F212:F214)</f>
        <v>41</v>
      </c>
      <c r="G218" s="392">
        <f>+F218/E218*100</f>
        <v>100</v>
      </c>
      <c r="H218" s="392">
        <f t="shared" si="50"/>
        <v>0</v>
      </c>
      <c r="I218" s="392">
        <f>SUM(I212:I214)</f>
        <v>254</v>
      </c>
      <c r="J218" s="392">
        <f>SUM(J212:J214)</f>
        <v>227</v>
      </c>
      <c r="K218" s="392">
        <f>+J218/I218*100</f>
        <v>89.37007874015748</v>
      </c>
      <c r="L218" s="392">
        <f t="shared" si="50"/>
        <v>27</v>
      </c>
      <c r="M218" s="392">
        <f t="shared" si="50"/>
        <v>26938</v>
      </c>
      <c r="N218" s="392">
        <f>SUM(N212:N214)</f>
        <v>25705</v>
      </c>
      <c r="O218" s="392">
        <f t="shared" si="50"/>
        <v>26330</v>
      </c>
      <c r="P218" s="392">
        <f>+O218/M218*100</f>
        <v>97.74296532778975</v>
      </c>
      <c r="Q218" s="393" t="s">
        <v>155</v>
      </c>
    </row>
    <row r="219" spans="2:17" ht="15">
      <c r="B219" s="349" t="s">
        <v>196</v>
      </c>
      <c r="C219" s="409"/>
      <c r="D219" s="409"/>
      <c r="E219" s="381"/>
      <c r="F219" s="381"/>
      <c r="G219" s="381"/>
      <c r="H219" s="381"/>
      <c r="I219" s="381"/>
      <c r="J219" s="381"/>
      <c r="K219" s="381"/>
      <c r="L219" s="381"/>
      <c r="M219" s="381"/>
      <c r="N219" s="381"/>
      <c r="O219" s="381"/>
      <c r="P219" s="381"/>
      <c r="Q219" s="381"/>
    </row>
    <row r="220" spans="2:17" ht="19.5" customHeight="1">
      <c r="B220" s="497"/>
      <c r="C220" s="497"/>
      <c r="D220" s="497"/>
      <c r="E220" s="497"/>
      <c r="F220" s="497"/>
      <c r="G220" s="497"/>
      <c r="H220" s="497"/>
      <c r="I220" s="497"/>
      <c r="J220" s="497"/>
      <c r="K220" s="497"/>
      <c r="L220" s="497"/>
      <c r="M220" s="497"/>
      <c r="N220" s="497"/>
      <c r="O220" s="497"/>
      <c r="P220" s="497"/>
      <c r="Q220" s="497"/>
    </row>
    <row r="221" spans="2:17" ht="15.75" customHeight="1">
      <c r="B221" s="497"/>
      <c r="C221" s="497"/>
      <c r="D221" s="497"/>
      <c r="E221" s="497"/>
      <c r="F221" s="497"/>
      <c r="G221" s="497"/>
      <c r="H221" s="497"/>
      <c r="I221" s="497"/>
      <c r="J221" s="497"/>
      <c r="K221" s="497"/>
      <c r="L221" s="497"/>
      <c r="M221" s="497"/>
      <c r="N221" s="497"/>
      <c r="O221" s="497"/>
      <c r="P221" s="497"/>
      <c r="Q221" s="497"/>
    </row>
    <row r="222" spans="3:12" ht="15">
      <c r="C222" s="382"/>
      <c r="D222" s="382"/>
      <c r="E222" s="380"/>
      <c r="F222" s="380"/>
      <c r="G222" s="380"/>
      <c r="H222" s="382"/>
      <c r="I222" s="382"/>
      <c r="J222" s="382"/>
      <c r="K222" s="382"/>
      <c r="L222" s="382"/>
    </row>
    <row r="223" spans="2:16" ht="16.5" thickBot="1">
      <c r="B223" s="349" t="s">
        <v>202</v>
      </c>
      <c r="M223" s="511"/>
      <c r="N223" s="511"/>
      <c r="O223" s="511"/>
      <c r="P223" s="346"/>
    </row>
    <row r="224" spans="2:17" ht="15">
      <c r="B224" s="498" t="s">
        <v>164</v>
      </c>
      <c r="C224" s="499"/>
      <c r="D224" s="351"/>
      <c r="E224" s="504" t="s">
        <v>156</v>
      </c>
      <c r="F224" s="505"/>
      <c r="G224" s="505"/>
      <c r="H224" s="506"/>
      <c r="I224" s="504" t="s">
        <v>120</v>
      </c>
      <c r="J224" s="505"/>
      <c r="K224" s="505"/>
      <c r="L224" s="506"/>
      <c r="M224" s="507" t="s">
        <v>157</v>
      </c>
      <c r="N224" s="507"/>
      <c r="O224" s="507"/>
      <c r="P224" s="507"/>
      <c r="Q224" s="384"/>
    </row>
    <row r="225" spans="2:17" ht="15">
      <c r="B225" s="500"/>
      <c r="C225" s="501"/>
      <c r="D225" s="353"/>
      <c r="E225" s="508" t="s">
        <v>121</v>
      </c>
      <c r="F225" s="510" t="s">
        <v>122</v>
      </c>
      <c r="G225" s="510"/>
      <c r="H225" s="508" t="s">
        <v>8</v>
      </c>
      <c r="I225" s="508" t="s">
        <v>121</v>
      </c>
      <c r="J225" s="510" t="s">
        <v>122</v>
      </c>
      <c r="K225" s="510"/>
      <c r="L225" s="508" t="s">
        <v>8</v>
      </c>
      <c r="M225" s="444" t="s">
        <v>226</v>
      </c>
      <c r="N225" s="439" t="s">
        <v>160</v>
      </c>
      <c r="O225" s="440"/>
      <c r="P225" s="441"/>
      <c r="Q225" s="385" t="s">
        <v>160</v>
      </c>
    </row>
    <row r="226" spans="2:17" ht="23.25" thickBot="1">
      <c r="B226" s="502"/>
      <c r="C226" s="503"/>
      <c r="D226" s="355"/>
      <c r="E226" s="509"/>
      <c r="F226" s="356" t="s">
        <v>162</v>
      </c>
      <c r="G226" s="357" t="s">
        <v>123</v>
      </c>
      <c r="H226" s="509"/>
      <c r="I226" s="509"/>
      <c r="J226" s="356" t="s">
        <v>162</v>
      </c>
      <c r="K226" s="357" t="s">
        <v>123</v>
      </c>
      <c r="L226" s="509"/>
      <c r="M226" s="445"/>
      <c r="N226" s="324" t="s">
        <v>236</v>
      </c>
      <c r="O226" s="324" t="s">
        <v>238</v>
      </c>
      <c r="P226" s="345" t="s">
        <v>123</v>
      </c>
      <c r="Q226" s="386" t="s">
        <v>165</v>
      </c>
    </row>
    <row r="227" spans="2:17" ht="15">
      <c r="B227" s="365">
        <v>1</v>
      </c>
      <c r="C227" s="366" t="s">
        <v>78</v>
      </c>
      <c r="D227" s="366"/>
      <c r="E227" s="368">
        <f>+reg1!E171</f>
        <v>21</v>
      </c>
      <c r="F227" s="368">
        <f>+reg1!F171</f>
        <v>21</v>
      </c>
      <c r="G227" s="369">
        <f aca="true" t="shared" si="51" ref="G227:G235">+F227/E227*100</f>
        <v>100</v>
      </c>
      <c r="H227" s="368">
        <f aca="true" t="shared" si="52" ref="H227:H235">+E227-F227</f>
        <v>0</v>
      </c>
      <c r="I227" s="368">
        <f>+reg1!I171</f>
        <v>82</v>
      </c>
      <c r="J227" s="368">
        <f>+reg1!J171</f>
        <v>73</v>
      </c>
      <c r="K227" s="369">
        <f aca="true" t="shared" si="53" ref="K227:K235">+J227/I227*100</f>
        <v>89.02439024390245</v>
      </c>
      <c r="L227" s="368">
        <f aca="true" t="shared" si="54" ref="L227:L235">+I227-J227</f>
        <v>9</v>
      </c>
      <c r="M227" s="368">
        <f>+reg1!M171</f>
        <v>10174</v>
      </c>
      <c r="N227" s="368">
        <f>+reg1!N171</f>
        <v>10181</v>
      </c>
      <c r="O227" s="368">
        <f>+reg1!O171</f>
        <v>10479</v>
      </c>
      <c r="P227" s="369">
        <f aca="true" t="shared" si="55" ref="P227:P235">+O227/M227*100</f>
        <v>102.99783762531945</v>
      </c>
      <c r="Q227" s="388" t="s">
        <v>187</v>
      </c>
    </row>
    <row r="228" spans="2:17" ht="15">
      <c r="B228" s="365">
        <f aca="true" t="shared" si="56" ref="B228:B235">B227+1</f>
        <v>2</v>
      </c>
      <c r="C228" s="366" t="s">
        <v>39</v>
      </c>
      <c r="D228" s="366"/>
      <c r="E228" s="368">
        <f>+reg1!E172</f>
        <v>18</v>
      </c>
      <c r="F228" s="368">
        <f>+reg1!F172</f>
        <v>18</v>
      </c>
      <c r="G228" s="369">
        <f t="shared" si="51"/>
        <v>100</v>
      </c>
      <c r="H228" s="368">
        <f t="shared" si="52"/>
        <v>0</v>
      </c>
      <c r="I228" s="368">
        <f>+reg1!I172</f>
        <v>22</v>
      </c>
      <c r="J228" s="368">
        <f>+reg1!J172</f>
        <v>19</v>
      </c>
      <c r="K228" s="369">
        <f t="shared" si="53"/>
        <v>86.36363636363636</v>
      </c>
      <c r="L228" s="368">
        <f t="shared" si="54"/>
        <v>3</v>
      </c>
      <c r="M228" s="368">
        <f>+reg1!M172</f>
        <v>6892</v>
      </c>
      <c r="N228" s="368">
        <f>+reg1!N172</f>
        <v>6738</v>
      </c>
      <c r="O228" s="368">
        <f>+reg1!O172</f>
        <v>6973</v>
      </c>
      <c r="P228" s="369">
        <f t="shared" si="55"/>
        <v>101.17527568195008</v>
      </c>
      <c r="Q228" s="388" t="s">
        <v>187</v>
      </c>
    </row>
    <row r="229" spans="2:17" ht="15">
      <c r="B229" s="365">
        <f t="shared" si="56"/>
        <v>3</v>
      </c>
      <c r="C229" s="366" t="s">
        <v>91</v>
      </c>
      <c r="D229" s="366"/>
      <c r="E229" s="368">
        <f>+reg1!E187</f>
        <v>24</v>
      </c>
      <c r="F229" s="368">
        <f>+reg1!F187</f>
        <v>24</v>
      </c>
      <c r="G229" s="369">
        <f t="shared" si="51"/>
        <v>100</v>
      </c>
      <c r="H229" s="368">
        <f t="shared" si="52"/>
        <v>0</v>
      </c>
      <c r="I229" s="368">
        <f>+reg1!I187</f>
        <v>84</v>
      </c>
      <c r="J229" s="368">
        <f>+reg1!J187</f>
        <v>83</v>
      </c>
      <c r="K229" s="369">
        <f t="shared" si="53"/>
        <v>98.80952380952381</v>
      </c>
      <c r="L229" s="368">
        <f t="shared" si="54"/>
        <v>1</v>
      </c>
      <c r="M229" s="368">
        <f>+reg1!M187</f>
        <v>12849</v>
      </c>
      <c r="N229" s="368">
        <f>+reg1!N187</f>
        <v>14479</v>
      </c>
      <c r="O229" s="368">
        <f>+reg1!O187</f>
        <v>14767</v>
      </c>
      <c r="P229" s="369">
        <f t="shared" si="55"/>
        <v>114.9272316911822</v>
      </c>
      <c r="Q229" s="388" t="s">
        <v>191</v>
      </c>
    </row>
    <row r="230" spans="2:17" ht="15">
      <c r="B230" s="365">
        <f t="shared" si="56"/>
        <v>4</v>
      </c>
      <c r="C230" s="366" t="s">
        <v>99</v>
      </c>
      <c r="D230" s="366"/>
      <c r="E230" s="368">
        <f>+reg1!E188</f>
        <v>22</v>
      </c>
      <c r="F230" s="368">
        <f>+reg1!F188</f>
        <v>22</v>
      </c>
      <c r="G230" s="369">
        <f t="shared" si="51"/>
        <v>100</v>
      </c>
      <c r="H230" s="368">
        <f t="shared" si="52"/>
        <v>0</v>
      </c>
      <c r="I230" s="368">
        <f>+reg1!I188</f>
        <v>79</v>
      </c>
      <c r="J230" s="368">
        <f>+reg1!J188</f>
        <v>78</v>
      </c>
      <c r="K230" s="369">
        <f t="shared" si="53"/>
        <v>98.73417721518987</v>
      </c>
      <c r="L230" s="368">
        <f t="shared" si="54"/>
        <v>1</v>
      </c>
      <c r="M230" s="368">
        <f>+reg1!M188</f>
        <v>7429</v>
      </c>
      <c r="N230" s="368">
        <f>+reg1!N188</f>
        <v>6749</v>
      </c>
      <c r="O230" s="368">
        <f>+reg1!O188</f>
        <v>7066</v>
      </c>
      <c r="P230" s="369">
        <f t="shared" si="55"/>
        <v>95.11374343787858</v>
      </c>
      <c r="Q230" s="388" t="s">
        <v>191</v>
      </c>
    </row>
    <row r="231" spans="2:17" ht="15">
      <c r="B231" s="365">
        <f t="shared" si="56"/>
        <v>5</v>
      </c>
      <c r="C231" s="366" t="s">
        <v>27</v>
      </c>
      <c r="D231" s="366"/>
      <c r="E231" s="368">
        <f>+reg1!E189+reg1!E120</f>
        <v>34</v>
      </c>
      <c r="F231" s="368">
        <f>+reg1!F189+reg1!F120</f>
        <v>34</v>
      </c>
      <c r="G231" s="369">
        <f t="shared" si="51"/>
        <v>100</v>
      </c>
      <c r="H231" s="368">
        <f t="shared" si="52"/>
        <v>0</v>
      </c>
      <c r="I231" s="368">
        <f>+reg1!I189+reg1!I120</f>
        <v>135</v>
      </c>
      <c r="J231" s="368">
        <f>+reg1!J189+reg1!J120</f>
        <v>133</v>
      </c>
      <c r="K231" s="369">
        <f t="shared" si="53"/>
        <v>98.51851851851852</v>
      </c>
      <c r="L231" s="368">
        <f t="shared" si="54"/>
        <v>2</v>
      </c>
      <c r="M231" s="368">
        <f>+reg1!M189+reg1!M120</f>
        <v>16856</v>
      </c>
      <c r="N231" s="368">
        <f>+reg1!N189+reg1!N120</f>
        <v>15937</v>
      </c>
      <c r="O231" s="368">
        <f>+reg1!O189+reg1!O120</f>
        <v>16696</v>
      </c>
      <c r="P231" s="369">
        <f t="shared" si="55"/>
        <v>99.05078310393925</v>
      </c>
      <c r="Q231" s="388" t="s">
        <v>191</v>
      </c>
    </row>
    <row r="232" spans="2:17" ht="15">
      <c r="B232" s="365">
        <f t="shared" si="56"/>
        <v>6</v>
      </c>
      <c r="C232" s="366" t="s">
        <v>35</v>
      </c>
      <c r="D232" s="366"/>
      <c r="E232" s="368">
        <f>+reg1!E190</f>
        <v>10</v>
      </c>
      <c r="F232" s="368">
        <f>+reg1!F190</f>
        <v>10</v>
      </c>
      <c r="G232" s="369">
        <f t="shared" si="51"/>
        <v>100</v>
      </c>
      <c r="H232" s="368">
        <f t="shared" si="52"/>
        <v>0</v>
      </c>
      <c r="I232" s="368">
        <f>+reg1!I190</f>
        <v>37</v>
      </c>
      <c r="J232" s="368">
        <f>+reg1!J190</f>
        <v>37</v>
      </c>
      <c r="K232" s="369">
        <f t="shared" si="53"/>
        <v>100</v>
      </c>
      <c r="L232" s="368">
        <f t="shared" si="54"/>
        <v>0</v>
      </c>
      <c r="M232" s="368">
        <f>+reg1!M190</f>
        <v>3374</v>
      </c>
      <c r="N232" s="368">
        <f>+reg1!N190</f>
        <v>3034</v>
      </c>
      <c r="O232" s="368">
        <f>+reg1!O190</f>
        <v>3112</v>
      </c>
      <c r="P232" s="369">
        <f t="shared" si="55"/>
        <v>92.2347362181387</v>
      </c>
      <c r="Q232" s="388" t="s">
        <v>191</v>
      </c>
    </row>
    <row r="233" spans="2:17" ht="15">
      <c r="B233" s="365">
        <f t="shared" si="56"/>
        <v>7</v>
      </c>
      <c r="C233" s="366" t="s">
        <v>28</v>
      </c>
      <c r="D233" s="366"/>
      <c r="E233" s="368">
        <f>+reg1!E119</f>
        <v>28</v>
      </c>
      <c r="F233" s="368">
        <f>+reg1!F119</f>
        <v>28</v>
      </c>
      <c r="G233" s="369">
        <f t="shared" si="51"/>
        <v>100</v>
      </c>
      <c r="H233" s="368">
        <f t="shared" si="52"/>
        <v>0</v>
      </c>
      <c r="I233" s="368">
        <f>+reg1!I119</f>
        <v>56</v>
      </c>
      <c r="J233" s="368">
        <f>+reg1!J119</f>
        <v>50</v>
      </c>
      <c r="K233" s="369">
        <f t="shared" si="53"/>
        <v>89.28571428571429</v>
      </c>
      <c r="L233" s="368">
        <f t="shared" si="54"/>
        <v>6</v>
      </c>
      <c r="M233" s="368">
        <f>+reg1!M119</f>
        <v>10659</v>
      </c>
      <c r="N233" s="368">
        <f>+reg1!N119</f>
        <v>9526</v>
      </c>
      <c r="O233" s="368">
        <f>+reg1!O119</f>
        <v>9912</v>
      </c>
      <c r="P233" s="369">
        <f t="shared" si="55"/>
        <v>92.99183788347875</v>
      </c>
      <c r="Q233" s="388" t="s">
        <v>178</v>
      </c>
    </row>
    <row r="234" spans="2:17" ht="15">
      <c r="B234" s="365">
        <f t="shared" si="56"/>
        <v>8</v>
      </c>
      <c r="C234" s="366" t="s">
        <v>150</v>
      </c>
      <c r="D234" s="366"/>
      <c r="E234" s="368">
        <f>+reg1!E191</f>
        <v>34</v>
      </c>
      <c r="F234" s="368">
        <f>+reg1!F191</f>
        <v>34</v>
      </c>
      <c r="G234" s="369">
        <f t="shared" si="51"/>
        <v>100</v>
      </c>
      <c r="H234" s="368">
        <f t="shared" si="52"/>
        <v>0</v>
      </c>
      <c r="I234" s="368">
        <f>+reg1!I191</f>
        <v>163</v>
      </c>
      <c r="J234" s="368">
        <f>+reg1!J191</f>
        <v>161</v>
      </c>
      <c r="K234" s="369">
        <f t="shared" si="53"/>
        <v>98.77300613496932</v>
      </c>
      <c r="L234" s="368">
        <f t="shared" si="54"/>
        <v>2</v>
      </c>
      <c r="M234" s="368">
        <f>+reg1!M191</f>
        <v>30294</v>
      </c>
      <c r="N234" s="368">
        <f>+reg1!N191</f>
        <v>33081</v>
      </c>
      <c r="O234" s="368">
        <f>+reg1!O191</f>
        <v>34087</v>
      </c>
      <c r="P234" s="369">
        <f t="shared" si="55"/>
        <v>112.52063114808213</v>
      </c>
      <c r="Q234" s="388" t="s">
        <v>191</v>
      </c>
    </row>
    <row r="235" spans="2:17" ht="15">
      <c r="B235" s="365">
        <f t="shared" si="56"/>
        <v>9</v>
      </c>
      <c r="C235" s="366" t="s">
        <v>98</v>
      </c>
      <c r="D235" s="366"/>
      <c r="E235" s="368">
        <f>+reg1!E192</f>
        <v>21</v>
      </c>
      <c r="F235" s="368">
        <f>+reg1!F192</f>
        <v>21</v>
      </c>
      <c r="G235" s="369">
        <f t="shared" si="51"/>
        <v>100</v>
      </c>
      <c r="H235" s="368">
        <f t="shared" si="52"/>
        <v>0</v>
      </c>
      <c r="I235" s="368">
        <f>+reg1!I192</f>
        <v>85</v>
      </c>
      <c r="J235" s="368">
        <f>+reg1!J192</f>
        <v>85</v>
      </c>
      <c r="K235" s="369">
        <f t="shared" si="53"/>
        <v>100</v>
      </c>
      <c r="L235" s="368">
        <f t="shared" si="54"/>
        <v>0</v>
      </c>
      <c r="M235" s="368">
        <f>+reg1!M192</f>
        <v>14631</v>
      </c>
      <c r="N235" s="368">
        <f>+reg1!N192</f>
        <v>14612</v>
      </c>
      <c r="O235" s="368">
        <f>+reg1!O192</f>
        <v>15005</v>
      </c>
      <c r="P235" s="369">
        <f t="shared" si="55"/>
        <v>102.5562162531611</v>
      </c>
      <c r="Q235" s="388" t="s">
        <v>191</v>
      </c>
    </row>
    <row r="236" spans="2:17" ht="15.75" thickBot="1">
      <c r="B236" s="365"/>
      <c r="C236" s="366"/>
      <c r="D236" s="366"/>
      <c r="E236" s="368"/>
      <c r="F236" s="368"/>
      <c r="G236" s="368"/>
      <c r="H236" s="368"/>
      <c r="I236" s="368"/>
      <c r="J236" s="368"/>
      <c r="K236" s="368"/>
      <c r="L236" s="368"/>
      <c r="M236" s="368"/>
      <c r="N236" s="368"/>
      <c r="O236" s="368"/>
      <c r="P236" s="368"/>
      <c r="Q236" s="389"/>
    </row>
    <row r="237" spans="2:17" ht="15.75" thickBot="1">
      <c r="B237" s="390"/>
      <c r="C237" s="391" t="s">
        <v>125</v>
      </c>
      <c r="D237" s="391"/>
      <c r="E237" s="392">
        <f>SUM(E227:E235)</f>
        <v>212</v>
      </c>
      <c r="F237" s="392">
        <f>SUM(F227:F235)</f>
        <v>212</v>
      </c>
      <c r="G237" s="392">
        <f>+F237/E237*100</f>
        <v>100</v>
      </c>
      <c r="H237" s="392">
        <f>SUM(H227:H235)</f>
        <v>0</v>
      </c>
      <c r="I237" s="392">
        <f>SUM(I227:I235)</f>
        <v>743</v>
      </c>
      <c r="J237" s="392">
        <f>SUM(J227:J235)</f>
        <v>719</v>
      </c>
      <c r="K237" s="392">
        <f>+J237/I237*100</f>
        <v>96.76985195154778</v>
      </c>
      <c r="L237" s="392">
        <f>SUM(L227:L235)</f>
        <v>24</v>
      </c>
      <c r="M237" s="392">
        <f>SUM(M227:M235)</f>
        <v>113158</v>
      </c>
      <c r="N237" s="392">
        <f>SUM(N227:N235)</f>
        <v>114337</v>
      </c>
      <c r="O237" s="392">
        <f>SUM(O227:O235)</f>
        <v>118097</v>
      </c>
      <c r="P237" s="392">
        <f>+O237/M237*100</f>
        <v>104.3646936142385</v>
      </c>
      <c r="Q237" s="393" t="s">
        <v>155</v>
      </c>
    </row>
    <row r="238" spans="2:12" ht="15">
      <c r="B238" s="497" t="s">
        <v>155</v>
      </c>
      <c r="C238" s="497"/>
      <c r="D238" s="497"/>
      <c r="E238" s="497"/>
      <c r="F238" s="497"/>
      <c r="G238" s="497"/>
      <c r="H238" s="497"/>
      <c r="I238" s="347"/>
      <c r="J238" s="347"/>
      <c r="K238" s="347"/>
      <c r="L238" s="347"/>
    </row>
    <row r="239" spans="2:17" ht="19.5" customHeight="1">
      <c r="B239" s="497"/>
      <c r="C239" s="497"/>
      <c r="D239" s="497"/>
      <c r="E239" s="497"/>
      <c r="F239" s="497"/>
      <c r="G239" s="497"/>
      <c r="H239" s="497"/>
      <c r="I239" s="497"/>
      <c r="J239" s="497"/>
      <c r="K239" s="497"/>
      <c r="L239" s="497"/>
      <c r="M239" s="497"/>
      <c r="N239" s="497"/>
      <c r="O239" s="497"/>
      <c r="P239" s="497"/>
      <c r="Q239" s="497"/>
    </row>
    <row r="240" spans="2:17" ht="13.5" customHeight="1">
      <c r="B240" s="497"/>
      <c r="C240" s="497"/>
      <c r="D240" s="497"/>
      <c r="E240" s="497"/>
      <c r="F240" s="497"/>
      <c r="G240" s="497"/>
      <c r="H240" s="497"/>
      <c r="I240" s="497"/>
      <c r="J240" s="497"/>
      <c r="K240" s="497"/>
      <c r="L240" s="497"/>
      <c r="M240" s="497"/>
      <c r="N240" s="497"/>
      <c r="O240" s="497"/>
      <c r="P240" s="497"/>
      <c r="Q240" s="497"/>
    </row>
    <row r="241" spans="3:12" ht="15">
      <c r="C241" s="382"/>
      <c r="D241" s="382"/>
      <c r="E241" s="380"/>
      <c r="F241" s="380"/>
      <c r="G241" s="380"/>
      <c r="H241" s="382"/>
      <c r="I241" s="382"/>
      <c r="J241" s="382"/>
      <c r="K241" s="382"/>
      <c r="L241" s="382"/>
    </row>
    <row r="242" spans="2:16" ht="16.5" thickBot="1">
      <c r="B242" s="349" t="s">
        <v>203</v>
      </c>
      <c r="M242" s="511"/>
      <c r="N242" s="511"/>
      <c r="O242" s="511"/>
      <c r="P242" s="346"/>
    </row>
    <row r="243" spans="2:17" ht="15">
      <c r="B243" s="498" t="s">
        <v>168</v>
      </c>
      <c r="C243" s="499"/>
      <c r="D243" s="351"/>
      <c r="E243" s="504" t="s">
        <v>156</v>
      </c>
      <c r="F243" s="505"/>
      <c r="G243" s="505"/>
      <c r="H243" s="506"/>
      <c r="I243" s="504" t="s">
        <v>120</v>
      </c>
      <c r="J243" s="505"/>
      <c r="K243" s="505"/>
      <c r="L243" s="506"/>
      <c r="M243" s="507" t="s">
        <v>157</v>
      </c>
      <c r="N243" s="507"/>
      <c r="O243" s="507"/>
      <c r="P243" s="507"/>
      <c r="Q243" s="384"/>
    </row>
    <row r="244" spans="2:17" ht="15">
      <c r="B244" s="500"/>
      <c r="C244" s="501"/>
      <c r="D244" s="353"/>
      <c r="E244" s="508" t="s">
        <v>121</v>
      </c>
      <c r="F244" s="510" t="s">
        <v>122</v>
      </c>
      <c r="G244" s="510"/>
      <c r="H244" s="508" t="s">
        <v>8</v>
      </c>
      <c r="I244" s="508" t="s">
        <v>121</v>
      </c>
      <c r="J244" s="510" t="s">
        <v>122</v>
      </c>
      <c r="K244" s="510"/>
      <c r="L244" s="508" t="s">
        <v>8</v>
      </c>
      <c r="M244" s="444" t="s">
        <v>226</v>
      </c>
      <c r="N244" s="439" t="s">
        <v>160</v>
      </c>
      <c r="O244" s="440"/>
      <c r="P244" s="441"/>
      <c r="Q244" s="385" t="s">
        <v>160</v>
      </c>
    </row>
    <row r="245" spans="2:17" ht="23.25" thickBot="1">
      <c r="B245" s="502"/>
      <c r="C245" s="503"/>
      <c r="D245" s="355"/>
      <c r="E245" s="509"/>
      <c r="F245" s="356" t="s">
        <v>162</v>
      </c>
      <c r="G245" s="357" t="s">
        <v>123</v>
      </c>
      <c r="H245" s="509"/>
      <c r="I245" s="509"/>
      <c r="J245" s="356" t="s">
        <v>162</v>
      </c>
      <c r="K245" s="357" t="s">
        <v>123</v>
      </c>
      <c r="L245" s="509"/>
      <c r="M245" s="445"/>
      <c r="N245" s="324" t="s">
        <v>236</v>
      </c>
      <c r="O245" s="324" t="s">
        <v>238</v>
      </c>
      <c r="P245" s="345" t="s">
        <v>123</v>
      </c>
      <c r="Q245" s="386" t="s">
        <v>165</v>
      </c>
    </row>
    <row r="246" spans="2:17" ht="15">
      <c r="B246" s="359">
        <v>1</v>
      </c>
      <c r="C246" s="360" t="s">
        <v>89</v>
      </c>
      <c r="D246" s="360"/>
      <c r="E246" s="362">
        <f>+reg1!E194</f>
        <v>21</v>
      </c>
      <c r="F246" s="362">
        <f>+reg1!F194</f>
        <v>21</v>
      </c>
      <c r="G246" s="369">
        <f aca="true" t="shared" si="57" ref="G246:G255">+F246/E246*100</f>
        <v>100</v>
      </c>
      <c r="H246" s="368">
        <f aca="true" t="shared" si="58" ref="H246:H255">+E246-F246</f>
        <v>0</v>
      </c>
      <c r="I246" s="362">
        <f>+reg1!I194</f>
        <v>112</v>
      </c>
      <c r="J246" s="362">
        <f>+reg1!J194</f>
        <v>111</v>
      </c>
      <c r="K246" s="369">
        <f aca="true" t="shared" si="59" ref="K246:K255">+J246/I246*100</f>
        <v>99.10714285714286</v>
      </c>
      <c r="L246" s="368">
        <f aca="true" t="shared" si="60" ref="L246:L255">+I246-J246</f>
        <v>1</v>
      </c>
      <c r="M246" s="362">
        <f>+reg1!M194</f>
        <v>13623</v>
      </c>
      <c r="N246" s="362">
        <f>+reg1!N194</f>
        <v>12914</v>
      </c>
      <c r="O246" s="362">
        <f>+reg1!O194</f>
        <v>13281</v>
      </c>
      <c r="P246" s="369">
        <f aca="true" t="shared" si="61" ref="P246:P255">+O246/M246*100</f>
        <v>97.48953974895397</v>
      </c>
      <c r="Q246" s="410" t="s">
        <v>191</v>
      </c>
    </row>
    <row r="247" spans="2:17" ht="15">
      <c r="B247" s="365">
        <f aca="true" t="shared" si="62" ref="B247:B255">B246+1</f>
        <v>2</v>
      </c>
      <c r="C247" s="366" t="s">
        <v>90</v>
      </c>
      <c r="D247" s="366"/>
      <c r="E247" s="368">
        <f>+reg1!E195</f>
        <v>20</v>
      </c>
      <c r="F247" s="368">
        <f>+reg1!F195</f>
        <v>20</v>
      </c>
      <c r="G247" s="369">
        <f t="shared" si="57"/>
        <v>100</v>
      </c>
      <c r="H247" s="368">
        <f t="shared" si="58"/>
        <v>0</v>
      </c>
      <c r="I247" s="368">
        <f>+reg1!I195</f>
        <v>75</v>
      </c>
      <c r="J247" s="368">
        <f>+reg1!J195</f>
        <v>75</v>
      </c>
      <c r="K247" s="369">
        <f t="shared" si="59"/>
        <v>100</v>
      </c>
      <c r="L247" s="368">
        <f t="shared" si="60"/>
        <v>0</v>
      </c>
      <c r="M247" s="368">
        <f>+reg1!M195</f>
        <v>7606</v>
      </c>
      <c r="N247" s="368">
        <f>+reg1!N195</f>
        <v>5784</v>
      </c>
      <c r="O247" s="368">
        <f>+reg1!O195</f>
        <v>6407</v>
      </c>
      <c r="P247" s="369">
        <f t="shared" si="61"/>
        <v>84.23612937154877</v>
      </c>
      <c r="Q247" s="388" t="s">
        <v>191</v>
      </c>
    </row>
    <row r="248" spans="2:17" ht="15">
      <c r="B248" s="365">
        <f t="shared" si="62"/>
        <v>3</v>
      </c>
      <c r="C248" s="366" t="s">
        <v>93</v>
      </c>
      <c r="D248" s="366"/>
      <c r="E248" s="368">
        <f>+reg1!E196</f>
        <v>18</v>
      </c>
      <c r="F248" s="368">
        <f>+reg1!F196</f>
        <v>18</v>
      </c>
      <c r="G248" s="369">
        <f t="shared" si="57"/>
        <v>100</v>
      </c>
      <c r="H248" s="368">
        <f t="shared" si="58"/>
        <v>0</v>
      </c>
      <c r="I248" s="368">
        <f>+reg1!I196</f>
        <v>66</v>
      </c>
      <c r="J248" s="368">
        <f>+reg1!J196</f>
        <v>65</v>
      </c>
      <c r="K248" s="369">
        <f t="shared" si="59"/>
        <v>98.48484848484848</v>
      </c>
      <c r="L248" s="368">
        <f t="shared" si="60"/>
        <v>1</v>
      </c>
      <c r="M248" s="368">
        <f>+reg1!M196</f>
        <v>5794</v>
      </c>
      <c r="N248" s="368">
        <f>+reg1!N196</f>
        <v>5155</v>
      </c>
      <c r="O248" s="368">
        <f>+reg1!O196</f>
        <v>5737</v>
      </c>
      <c r="P248" s="369">
        <f t="shared" si="61"/>
        <v>99.01622367966863</v>
      </c>
      <c r="Q248" s="388" t="s">
        <v>191</v>
      </c>
    </row>
    <row r="249" spans="2:17" ht="15">
      <c r="B249" s="365">
        <f t="shared" si="62"/>
        <v>4</v>
      </c>
      <c r="C249" s="366" t="s">
        <v>94</v>
      </c>
      <c r="D249" s="366"/>
      <c r="E249" s="368">
        <f>+reg1!E197</f>
        <v>37</v>
      </c>
      <c r="F249" s="368">
        <f>+reg1!F197</f>
        <v>37</v>
      </c>
      <c r="G249" s="369">
        <f t="shared" si="57"/>
        <v>100</v>
      </c>
      <c r="H249" s="368">
        <f t="shared" si="58"/>
        <v>0</v>
      </c>
      <c r="I249" s="368">
        <f>+reg1!I197</f>
        <v>143</v>
      </c>
      <c r="J249" s="368">
        <f>+reg1!J197</f>
        <v>143</v>
      </c>
      <c r="K249" s="369">
        <f t="shared" si="59"/>
        <v>100</v>
      </c>
      <c r="L249" s="368">
        <f t="shared" si="60"/>
        <v>0</v>
      </c>
      <c r="M249" s="368">
        <f>+reg1!M197</f>
        <v>14576</v>
      </c>
      <c r="N249" s="368">
        <f>+reg1!N197</f>
        <v>14730</v>
      </c>
      <c r="O249" s="368">
        <f>+reg1!O197</f>
        <v>15203</v>
      </c>
      <c r="P249" s="369">
        <f t="shared" si="61"/>
        <v>104.3015916575192</v>
      </c>
      <c r="Q249" s="388" t="s">
        <v>191</v>
      </c>
    </row>
    <row r="250" spans="2:17" ht="15">
      <c r="B250" s="365">
        <f t="shared" si="62"/>
        <v>5</v>
      </c>
      <c r="C250" s="366" t="s">
        <v>36</v>
      </c>
      <c r="D250" s="366"/>
      <c r="E250" s="368">
        <f>+reg1!E198</f>
        <v>14</v>
      </c>
      <c r="F250" s="368">
        <f>+reg1!F198</f>
        <v>14</v>
      </c>
      <c r="G250" s="369">
        <f t="shared" si="57"/>
        <v>100</v>
      </c>
      <c r="H250" s="368">
        <f t="shared" si="58"/>
        <v>0</v>
      </c>
      <c r="I250" s="368">
        <f>+reg1!I198</f>
        <v>80</v>
      </c>
      <c r="J250" s="368">
        <f>+reg1!J198</f>
        <v>79</v>
      </c>
      <c r="K250" s="369">
        <f t="shared" si="59"/>
        <v>98.75</v>
      </c>
      <c r="L250" s="368">
        <f t="shared" si="60"/>
        <v>1</v>
      </c>
      <c r="M250" s="368">
        <f>+reg1!M198</f>
        <v>12552</v>
      </c>
      <c r="N250" s="368">
        <f>+reg1!N198</f>
        <v>9055</v>
      </c>
      <c r="O250" s="368">
        <f>+reg1!O198</f>
        <v>9527</v>
      </c>
      <c r="P250" s="369">
        <f t="shared" si="61"/>
        <v>75.90025493945188</v>
      </c>
      <c r="Q250" s="388" t="s">
        <v>191</v>
      </c>
    </row>
    <row r="251" spans="2:17" ht="15">
      <c r="B251" s="365">
        <f t="shared" si="62"/>
        <v>6</v>
      </c>
      <c r="C251" s="366" t="s">
        <v>100</v>
      </c>
      <c r="D251" s="366"/>
      <c r="E251" s="368">
        <f>+reg1!E199</f>
        <v>33</v>
      </c>
      <c r="F251" s="368">
        <f>+reg1!F199</f>
        <v>33</v>
      </c>
      <c r="G251" s="369">
        <f t="shared" si="57"/>
        <v>100</v>
      </c>
      <c r="H251" s="368">
        <f t="shared" si="58"/>
        <v>0</v>
      </c>
      <c r="I251" s="368">
        <f>+reg1!I199</f>
        <v>156</v>
      </c>
      <c r="J251" s="368">
        <f>+reg1!J199</f>
        <v>155</v>
      </c>
      <c r="K251" s="369">
        <f t="shared" si="59"/>
        <v>99.35897435897436</v>
      </c>
      <c r="L251" s="368">
        <f t="shared" si="60"/>
        <v>1</v>
      </c>
      <c r="M251" s="368">
        <f>+reg1!M199</f>
        <v>8277</v>
      </c>
      <c r="N251" s="368">
        <f>+reg1!N199</f>
        <v>6109</v>
      </c>
      <c r="O251" s="368">
        <f>+reg1!O199</f>
        <v>7606</v>
      </c>
      <c r="P251" s="369">
        <f t="shared" si="61"/>
        <v>91.89319801860577</v>
      </c>
      <c r="Q251" s="388" t="s">
        <v>191</v>
      </c>
    </row>
    <row r="252" spans="2:17" ht="15">
      <c r="B252" s="365">
        <f t="shared" si="62"/>
        <v>7</v>
      </c>
      <c r="C252" s="366" t="s">
        <v>95</v>
      </c>
      <c r="D252" s="366"/>
      <c r="E252" s="368">
        <f>+reg1!E200</f>
        <v>21</v>
      </c>
      <c r="F252" s="368">
        <f>+reg1!F200</f>
        <v>21</v>
      </c>
      <c r="G252" s="369">
        <f t="shared" si="57"/>
        <v>100</v>
      </c>
      <c r="H252" s="368">
        <f t="shared" si="58"/>
        <v>0</v>
      </c>
      <c r="I252" s="368">
        <f>+reg1!I200</f>
        <v>96</v>
      </c>
      <c r="J252" s="368">
        <f>+reg1!J200</f>
        <v>92</v>
      </c>
      <c r="K252" s="369">
        <f t="shared" si="59"/>
        <v>95.83333333333334</v>
      </c>
      <c r="L252" s="368">
        <f t="shared" si="60"/>
        <v>4</v>
      </c>
      <c r="M252" s="368">
        <f>+reg1!M200</f>
        <v>8584</v>
      </c>
      <c r="N252" s="368">
        <f>+reg1!N200</f>
        <v>7605</v>
      </c>
      <c r="O252" s="368">
        <f>+reg1!O200</f>
        <v>8307</v>
      </c>
      <c r="P252" s="369">
        <f t="shared" si="61"/>
        <v>96.77306616961789</v>
      </c>
      <c r="Q252" s="388" t="s">
        <v>191</v>
      </c>
    </row>
    <row r="253" spans="2:17" ht="15">
      <c r="B253" s="365">
        <f t="shared" si="62"/>
        <v>8</v>
      </c>
      <c r="C253" s="366" t="s">
        <v>109</v>
      </c>
      <c r="D253" s="366"/>
      <c r="E253" s="368">
        <f>+reg1!E201</f>
        <v>23</v>
      </c>
      <c r="F253" s="368">
        <f>+reg1!F201</f>
        <v>23</v>
      </c>
      <c r="G253" s="369">
        <f t="shared" si="57"/>
        <v>100</v>
      </c>
      <c r="H253" s="368">
        <f t="shared" si="58"/>
        <v>0</v>
      </c>
      <c r="I253" s="368">
        <f>+reg1!I201</f>
        <v>91</v>
      </c>
      <c r="J253" s="368">
        <f>+reg1!J201</f>
        <v>91</v>
      </c>
      <c r="K253" s="369">
        <f t="shared" si="59"/>
        <v>100</v>
      </c>
      <c r="L253" s="368">
        <f t="shared" si="60"/>
        <v>0</v>
      </c>
      <c r="M253" s="368">
        <f>+reg1!M201</f>
        <v>7491</v>
      </c>
      <c r="N253" s="368">
        <f>+reg1!N201</f>
        <v>7309</v>
      </c>
      <c r="O253" s="368">
        <f>+reg1!O201</f>
        <v>7529</v>
      </c>
      <c r="P253" s="369">
        <f t="shared" si="61"/>
        <v>100.50727539714323</v>
      </c>
      <c r="Q253" s="388" t="s">
        <v>191</v>
      </c>
    </row>
    <row r="254" spans="2:17" ht="15">
      <c r="B254" s="365">
        <f t="shared" si="62"/>
        <v>9</v>
      </c>
      <c r="C254" s="366" t="s">
        <v>96</v>
      </c>
      <c r="D254" s="366"/>
      <c r="E254" s="368">
        <f>+reg1!E202</f>
        <v>21</v>
      </c>
      <c r="F254" s="368">
        <f>+reg1!F202</f>
        <v>21</v>
      </c>
      <c r="G254" s="369">
        <f t="shared" si="57"/>
        <v>100</v>
      </c>
      <c r="H254" s="368">
        <f t="shared" si="58"/>
        <v>0</v>
      </c>
      <c r="I254" s="368">
        <f>+reg1!I202</f>
        <v>106</v>
      </c>
      <c r="J254" s="368">
        <f>+reg1!J202</f>
        <v>105</v>
      </c>
      <c r="K254" s="369">
        <f t="shared" si="59"/>
        <v>99.05660377358491</v>
      </c>
      <c r="L254" s="368">
        <f t="shared" si="60"/>
        <v>1</v>
      </c>
      <c r="M254" s="368">
        <f>+reg1!M202</f>
        <v>10039</v>
      </c>
      <c r="N254" s="368">
        <f>+reg1!N202</f>
        <v>10146</v>
      </c>
      <c r="O254" s="368">
        <f>+reg1!O202</f>
        <v>10605</v>
      </c>
      <c r="P254" s="369">
        <f t="shared" si="61"/>
        <v>105.63801175415878</v>
      </c>
      <c r="Q254" s="388" t="s">
        <v>191</v>
      </c>
    </row>
    <row r="255" spans="2:17" ht="15">
      <c r="B255" s="365">
        <f t="shared" si="62"/>
        <v>10</v>
      </c>
      <c r="C255" s="366" t="s">
        <v>97</v>
      </c>
      <c r="D255" s="366"/>
      <c r="E255" s="368">
        <f>+reg1!E203</f>
        <v>58</v>
      </c>
      <c r="F255" s="368">
        <f>+reg1!F203</f>
        <v>58</v>
      </c>
      <c r="G255" s="369">
        <f t="shared" si="57"/>
        <v>100</v>
      </c>
      <c r="H255" s="368">
        <f t="shared" si="58"/>
        <v>0</v>
      </c>
      <c r="I255" s="368">
        <f>+reg1!I203</f>
        <v>255</v>
      </c>
      <c r="J255" s="368">
        <f>+reg1!J203</f>
        <v>249</v>
      </c>
      <c r="K255" s="369">
        <f t="shared" si="59"/>
        <v>97.6470588235294</v>
      </c>
      <c r="L255" s="368">
        <f t="shared" si="60"/>
        <v>6</v>
      </c>
      <c r="M255" s="368">
        <f>+reg1!M203</f>
        <v>17261</v>
      </c>
      <c r="N255" s="368">
        <f>+reg1!N203</f>
        <v>15016</v>
      </c>
      <c r="O255" s="368">
        <f>+reg1!O203</f>
        <v>17016</v>
      </c>
      <c r="P255" s="369">
        <f t="shared" si="61"/>
        <v>98.5806152598343</v>
      </c>
      <c r="Q255" s="388" t="s">
        <v>191</v>
      </c>
    </row>
    <row r="256" spans="2:17" ht="15.75" thickBot="1">
      <c r="B256" s="365"/>
      <c r="C256" s="366"/>
      <c r="D256" s="366"/>
      <c r="E256" s="368"/>
      <c r="F256" s="368"/>
      <c r="G256" s="368"/>
      <c r="H256" s="368"/>
      <c r="I256" s="368"/>
      <c r="J256" s="368"/>
      <c r="K256" s="368"/>
      <c r="L256" s="368"/>
      <c r="M256" s="368"/>
      <c r="N256" s="368"/>
      <c r="O256" s="368"/>
      <c r="P256" s="368"/>
      <c r="Q256" s="389"/>
    </row>
    <row r="257" spans="2:17" ht="15.75" thickBot="1">
      <c r="B257" s="390"/>
      <c r="C257" s="391" t="s">
        <v>125</v>
      </c>
      <c r="D257" s="391"/>
      <c r="E257" s="392">
        <f>SUM(E246:E256)</f>
        <v>266</v>
      </c>
      <c r="F257" s="392">
        <f>SUM(F246:F256)</f>
        <v>266</v>
      </c>
      <c r="G257" s="392">
        <f>+F257/E257*100</f>
        <v>100</v>
      </c>
      <c r="H257" s="392">
        <f>SUM(H246:H256)</f>
        <v>0</v>
      </c>
      <c r="I257" s="392">
        <f>SUM(I246:I256)</f>
        <v>1180</v>
      </c>
      <c r="J257" s="392">
        <f>SUM(J246:J256)</f>
        <v>1165</v>
      </c>
      <c r="K257" s="392">
        <f>+J257/I257*100</f>
        <v>98.72881355932203</v>
      </c>
      <c r="L257" s="392">
        <f>SUM(L246:L256)</f>
        <v>15</v>
      </c>
      <c r="M257" s="392">
        <f>SUM(M246:M256)</f>
        <v>105803</v>
      </c>
      <c r="N257" s="392">
        <f>SUM(N246:N256)</f>
        <v>93823</v>
      </c>
      <c r="O257" s="392">
        <f>SUM(O246:O256)</f>
        <v>101218</v>
      </c>
      <c r="P257" s="392">
        <f>+O257/M257*100</f>
        <v>95.66647448560059</v>
      </c>
      <c r="Q257" s="393" t="s">
        <v>155</v>
      </c>
    </row>
  </sheetData>
  <sheetProtection/>
  <mergeCells count="202">
    <mergeCell ref="B13:H13"/>
    <mergeCell ref="I5:I6"/>
    <mergeCell ref="J5:K5"/>
    <mergeCell ref="L5:L6"/>
    <mergeCell ref="M5:M6"/>
    <mergeCell ref="B1:Q1"/>
    <mergeCell ref="B2:Q2"/>
    <mergeCell ref="B4:C6"/>
    <mergeCell ref="E4:H4"/>
    <mergeCell ref="I4:L4"/>
    <mergeCell ref="M18:P18"/>
    <mergeCell ref="M4:P4"/>
    <mergeCell ref="E5:E6"/>
    <mergeCell ref="F5:G5"/>
    <mergeCell ref="H5:H6"/>
    <mergeCell ref="F19:G19"/>
    <mergeCell ref="H19:H20"/>
    <mergeCell ref="B14:Q14"/>
    <mergeCell ref="B15:Q15"/>
    <mergeCell ref="M17:O17"/>
    <mergeCell ref="B18:C20"/>
    <mergeCell ref="E18:H18"/>
    <mergeCell ref="I18:L18"/>
    <mergeCell ref="M40:P40"/>
    <mergeCell ref="E41:E42"/>
    <mergeCell ref="F41:G41"/>
    <mergeCell ref="H41:H42"/>
    <mergeCell ref="B36:Q36"/>
    <mergeCell ref="I19:I20"/>
    <mergeCell ref="J19:K19"/>
    <mergeCell ref="L19:L20"/>
    <mergeCell ref="M19:M20"/>
    <mergeCell ref="E19:E20"/>
    <mergeCell ref="B56:H56"/>
    <mergeCell ref="I41:I42"/>
    <mergeCell ref="J41:K41"/>
    <mergeCell ref="L41:L42"/>
    <mergeCell ref="M41:M42"/>
    <mergeCell ref="B37:Q37"/>
    <mergeCell ref="M39:O39"/>
    <mergeCell ref="B40:C42"/>
    <mergeCell ref="E40:H40"/>
    <mergeCell ref="I40:L40"/>
    <mergeCell ref="B57:Q57"/>
    <mergeCell ref="B58:Q58"/>
    <mergeCell ref="M60:O60"/>
    <mergeCell ref="B61:C63"/>
    <mergeCell ref="E61:H61"/>
    <mergeCell ref="I61:L61"/>
    <mergeCell ref="I62:I63"/>
    <mergeCell ref="J62:K62"/>
    <mergeCell ref="L62:L63"/>
    <mergeCell ref="M62:M63"/>
    <mergeCell ref="H83:H84"/>
    <mergeCell ref="B77:H77"/>
    <mergeCell ref="B110:H110"/>
    <mergeCell ref="I83:I84"/>
    <mergeCell ref="M61:P61"/>
    <mergeCell ref="E62:E63"/>
    <mergeCell ref="F62:G62"/>
    <mergeCell ref="H62:H63"/>
    <mergeCell ref="I82:L82"/>
    <mergeCell ref="M82:P82"/>
    <mergeCell ref="J83:K83"/>
    <mergeCell ref="L83:L84"/>
    <mergeCell ref="M83:M84"/>
    <mergeCell ref="B78:Q78"/>
    <mergeCell ref="B79:Q79"/>
    <mergeCell ref="M81:O81"/>
    <mergeCell ref="B82:C84"/>
    <mergeCell ref="E82:H82"/>
    <mergeCell ref="E83:E84"/>
    <mergeCell ref="F83:G83"/>
    <mergeCell ref="B111:Q111"/>
    <mergeCell ref="B112:Q112"/>
    <mergeCell ref="M114:O114"/>
    <mergeCell ref="B115:C117"/>
    <mergeCell ref="E115:H115"/>
    <mergeCell ref="I115:L115"/>
    <mergeCell ref="L116:L117"/>
    <mergeCell ref="M116:M117"/>
    <mergeCell ref="I136:I137"/>
    <mergeCell ref="M115:P115"/>
    <mergeCell ref="E116:E117"/>
    <mergeCell ref="F116:G116"/>
    <mergeCell ref="H116:H117"/>
    <mergeCell ref="E136:E137"/>
    <mergeCell ref="F136:G136"/>
    <mergeCell ref="H136:H137"/>
    <mergeCell ref="B130:H130"/>
    <mergeCell ref="I116:I117"/>
    <mergeCell ref="J116:K116"/>
    <mergeCell ref="J136:K136"/>
    <mergeCell ref="L136:L137"/>
    <mergeCell ref="M136:M137"/>
    <mergeCell ref="B131:Q131"/>
    <mergeCell ref="B132:Q132"/>
    <mergeCell ref="M134:O134"/>
    <mergeCell ref="B135:C137"/>
    <mergeCell ref="E135:H135"/>
    <mergeCell ref="I135:L135"/>
    <mergeCell ref="M135:P135"/>
    <mergeCell ref="M157:M158"/>
    <mergeCell ref="B153:Q153"/>
    <mergeCell ref="M155:O155"/>
    <mergeCell ref="B156:C158"/>
    <mergeCell ref="E156:H156"/>
    <mergeCell ref="B152:Q152"/>
    <mergeCell ref="B171:H171"/>
    <mergeCell ref="B172:Q172"/>
    <mergeCell ref="J157:K157"/>
    <mergeCell ref="L157:L158"/>
    <mergeCell ref="I156:L156"/>
    <mergeCell ref="M156:P156"/>
    <mergeCell ref="E157:E158"/>
    <mergeCell ref="F157:G157"/>
    <mergeCell ref="H157:H158"/>
    <mergeCell ref="I157:I158"/>
    <mergeCell ref="B173:Q173"/>
    <mergeCell ref="M175:O175"/>
    <mergeCell ref="B176:C178"/>
    <mergeCell ref="E176:H176"/>
    <mergeCell ref="I176:L176"/>
    <mergeCell ref="M176:P176"/>
    <mergeCell ref="E177:E178"/>
    <mergeCell ref="F177:G177"/>
    <mergeCell ref="H177:H178"/>
    <mergeCell ref="I177:I178"/>
    <mergeCell ref="F195:G195"/>
    <mergeCell ref="H195:H196"/>
    <mergeCell ref="I195:I196"/>
    <mergeCell ref="B189:H189"/>
    <mergeCell ref="B190:Q190"/>
    <mergeCell ref="J177:K177"/>
    <mergeCell ref="L177:L178"/>
    <mergeCell ref="M177:M178"/>
    <mergeCell ref="N244:P244"/>
    <mergeCell ref="B205:Q205"/>
    <mergeCell ref="B206:Q206"/>
    <mergeCell ref="J195:K195"/>
    <mergeCell ref="L195:L196"/>
    <mergeCell ref="M195:M196"/>
    <mergeCell ref="B194:C196"/>
    <mergeCell ref="E194:H194"/>
    <mergeCell ref="I194:L194"/>
    <mergeCell ref="M194:P194"/>
    <mergeCell ref="F210:G210"/>
    <mergeCell ref="H210:H211"/>
    <mergeCell ref="I210:I211"/>
    <mergeCell ref="J210:K210"/>
    <mergeCell ref="M208:O208"/>
    <mergeCell ref="N177:P177"/>
    <mergeCell ref="N195:P195"/>
    <mergeCell ref="B191:Q191"/>
    <mergeCell ref="M193:O193"/>
    <mergeCell ref="E195:E196"/>
    <mergeCell ref="B221:Q221"/>
    <mergeCell ref="M223:O223"/>
    <mergeCell ref="L210:L211"/>
    <mergeCell ref="M210:M211"/>
    <mergeCell ref="N210:P210"/>
    <mergeCell ref="B209:C211"/>
    <mergeCell ref="E209:H209"/>
    <mergeCell ref="I209:L209"/>
    <mergeCell ref="M209:P209"/>
    <mergeCell ref="E210:E211"/>
    <mergeCell ref="E225:E226"/>
    <mergeCell ref="F225:G225"/>
    <mergeCell ref="H225:H226"/>
    <mergeCell ref="I225:I226"/>
    <mergeCell ref="J225:K225"/>
    <mergeCell ref="L225:L226"/>
    <mergeCell ref="B238:H238"/>
    <mergeCell ref="B239:Q239"/>
    <mergeCell ref="B240:Q240"/>
    <mergeCell ref="M242:O242"/>
    <mergeCell ref="M225:M226"/>
    <mergeCell ref="N225:P225"/>
    <mergeCell ref="B224:C226"/>
    <mergeCell ref="E224:H224"/>
    <mergeCell ref="I224:L224"/>
    <mergeCell ref="M224:P224"/>
    <mergeCell ref="B243:C245"/>
    <mergeCell ref="E243:H243"/>
    <mergeCell ref="I243:L243"/>
    <mergeCell ref="M243:P243"/>
    <mergeCell ref="E244:E245"/>
    <mergeCell ref="F244:G244"/>
    <mergeCell ref="H244:H245"/>
    <mergeCell ref="I244:I245"/>
    <mergeCell ref="J244:K244"/>
    <mergeCell ref="L244:L245"/>
    <mergeCell ref="M244:M245"/>
    <mergeCell ref="N5:P5"/>
    <mergeCell ref="N19:P19"/>
    <mergeCell ref="N41:P41"/>
    <mergeCell ref="N62:P62"/>
    <mergeCell ref="N83:P83"/>
    <mergeCell ref="N116:P116"/>
    <mergeCell ref="N136:P136"/>
    <mergeCell ref="N157:P157"/>
    <mergeCell ref="B220:Q220"/>
  </mergeCells>
  <conditionalFormatting sqref="P6">
    <cfRule type="cellIs" priority="13" dxfId="0" operator="greaterThan" stopIfTrue="1">
      <formula>97</formula>
    </cfRule>
  </conditionalFormatting>
  <conditionalFormatting sqref="P20">
    <cfRule type="cellIs" priority="12" dxfId="0" operator="greaterThan" stopIfTrue="1">
      <formula>97</formula>
    </cfRule>
  </conditionalFormatting>
  <conditionalFormatting sqref="P42">
    <cfRule type="cellIs" priority="11" dxfId="0" operator="greaterThan" stopIfTrue="1">
      <formula>97</formula>
    </cfRule>
  </conditionalFormatting>
  <conditionalFormatting sqref="P63">
    <cfRule type="cellIs" priority="10" dxfId="0" operator="greaterThan" stopIfTrue="1">
      <formula>97</formula>
    </cfRule>
  </conditionalFormatting>
  <conditionalFormatting sqref="P84">
    <cfRule type="cellIs" priority="9" dxfId="0" operator="greaterThan" stopIfTrue="1">
      <formula>97</formula>
    </cfRule>
  </conditionalFormatting>
  <conditionalFormatting sqref="P117">
    <cfRule type="cellIs" priority="8" dxfId="0" operator="greaterThan" stopIfTrue="1">
      <formula>97</formula>
    </cfRule>
  </conditionalFormatting>
  <conditionalFormatting sqref="P137">
    <cfRule type="cellIs" priority="7" dxfId="0" operator="greaterThan" stopIfTrue="1">
      <formula>97</formula>
    </cfRule>
  </conditionalFormatting>
  <conditionalFormatting sqref="P158">
    <cfRule type="cellIs" priority="6" dxfId="0" operator="greaterThan" stopIfTrue="1">
      <formula>97</formula>
    </cfRule>
  </conditionalFormatting>
  <conditionalFormatting sqref="P178">
    <cfRule type="cellIs" priority="5" dxfId="0" operator="greaterThan" stopIfTrue="1">
      <formula>97</formula>
    </cfRule>
  </conditionalFormatting>
  <conditionalFormatting sqref="P196">
    <cfRule type="cellIs" priority="4" dxfId="0" operator="greaterThan" stopIfTrue="1">
      <formula>97</formula>
    </cfRule>
  </conditionalFormatting>
  <conditionalFormatting sqref="P211">
    <cfRule type="cellIs" priority="3" dxfId="0" operator="greaterThan" stopIfTrue="1">
      <formula>97</formula>
    </cfRule>
  </conditionalFormatting>
  <conditionalFormatting sqref="P226">
    <cfRule type="cellIs" priority="2" dxfId="0" operator="greaterThan" stopIfTrue="1">
      <formula>97</formula>
    </cfRule>
  </conditionalFormatting>
  <conditionalFormatting sqref="P245">
    <cfRule type="cellIs" priority="1" dxfId="0" operator="greaterThan" stopIfTrue="1">
      <formula>97</formula>
    </cfRule>
  </conditionalFormatting>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C5:G15"/>
  <sheetViews>
    <sheetView zoomScalePageLayoutView="0" workbookViewId="0" topLeftCell="A1">
      <selection activeCell="I23" sqref="I23"/>
    </sheetView>
  </sheetViews>
  <sheetFormatPr defaultColWidth="9.140625" defaultRowHeight="12.75"/>
  <sheetData>
    <row r="5" spans="3:7" ht="12.75">
      <c r="C5" s="151" t="s">
        <v>217</v>
      </c>
      <c r="D5" s="151" t="s">
        <v>218</v>
      </c>
      <c r="E5" s="151" t="s">
        <v>58</v>
      </c>
      <c r="F5" s="152">
        <v>41549</v>
      </c>
      <c r="G5" s="152">
        <v>41549</v>
      </c>
    </row>
    <row r="6" spans="3:7" ht="12.75">
      <c r="C6" s="153">
        <v>6</v>
      </c>
      <c r="D6" s="151" t="s">
        <v>5</v>
      </c>
      <c r="E6" s="151" t="s">
        <v>56</v>
      </c>
      <c r="F6" s="152"/>
      <c r="G6" s="152"/>
    </row>
    <row r="7" spans="3:7" ht="12.75">
      <c r="C7" s="151" t="s">
        <v>219</v>
      </c>
      <c r="D7" s="151" t="s">
        <v>5</v>
      </c>
      <c r="E7" s="151" t="s">
        <v>56</v>
      </c>
      <c r="F7" s="152"/>
      <c r="G7" s="152"/>
    </row>
    <row r="8" spans="3:7" ht="12.75">
      <c r="C8" s="151" t="s">
        <v>220</v>
      </c>
      <c r="D8" s="151" t="s">
        <v>5</v>
      </c>
      <c r="E8" s="151" t="s">
        <v>56</v>
      </c>
      <c r="F8" s="152"/>
      <c r="G8" s="152"/>
    </row>
    <row r="9" spans="3:7" ht="12.75">
      <c r="C9" s="151" t="s">
        <v>111</v>
      </c>
      <c r="D9" s="151" t="s">
        <v>5</v>
      </c>
      <c r="E9" s="151" t="s">
        <v>56</v>
      </c>
      <c r="F9" s="152"/>
      <c r="G9" s="152"/>
    </row>
    <row r="10" spans="3:7" ht="12.75">
      <c r="C10" s="151" t="s">
        <v>107</v>
      </c>
      <c r="D10" s="151" t="s">
        <v>106</v>
      </c>
      <c r="E10" s="151" t="s">
        <v>30</v>
      </c>
      <c r="F10" s="152"/>
      <c r="G10" s="152"/>
    </row>
    <row r="11" spans="3:7" ht="12.75">
      <c r="C11" s="151" t="s">
        <v>25</v>
      </c>
      <c r="D11" s="151" t="s">
        <v>106</v>
      </c>
      <c r="E11" s="151" t="s">
        <v>30</v>
      </c>
      <c r="F11" s="152"/>
      <c r="G11" s="152"/>
    </row>
    <row r="12" spans="3:7" ht="12.75">
      <c r="C12" s="151" t="s">
        <v>205</v>
      </c>
      <c r="D12" s="151" t="s">
        <v>117</v>
      </c>
      <c r="E12" s="151" t="s">
        <v>221</v>
      </c>
      <c r="F12" s="152">
        <v>41537</v>
      </c>
      <c r="G12" s="152">
        <v>41537</v>
      </c>
    </row>
    <row r="13" spans="3:7" ht="12.75">
      <c r="C13" s="151" t="s">
        <v>206</v>
      </c>
      <c r="D13" s="151" t="s">
        <v>116</v>
      </c>
      <c r="E13" s="151" t="s">
        <v>221</v>
      </c>
      <c r="F13" s="152">
        <v>41564</v>
      </c>
      <c r="G13" s="152">
        <f>F13</f>
        <v>41564</v>
      </c>
    </row>
    <row r="14" spans="3:7" ht="12.75">
      <c r="C14" s="151" t="s">
        <v>204</v>
      </c>
      <c r="D14" s="151" t="s">
        <v>222</v>
      </c>
      <c r="E14" s="151" t="s">
        <v>114</v>
      </c>
      <c r="F14" s="152">
        <v>41568</v>
      </c>
      <c r="G14" s="152">
        <f>F14</f>
        <v>41568</v>
      </c>
    </row>
    <row r="15" spans="3:7" ht="12.75">
      <c r="C15" s="151" t="s">
        <v>223</v>
      </c>
      <c r="D15" s="151" t="s">
        <v>222</v>
      </c>
      <c r="E15" s="151" t="s">
        <v>114</v>
      </c>
      <c r="F15" s="152">
        <v>41568</v>
      </c>
      <c r="G15" s="152">
        <f>F15</f>
        <v>41568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Minnie G. Vicente</dc:creator>
  <cp:keywords/>
  <dc:description/>
  <cp:lastModifiedBy>Leilani L. Rico</cp:lastModifiedBy>
  <cp:lastPrinted>2017-08-25T01:26:47Z</cp:lastPrinted>
  <dcterms:created xsi:type="dcterms:W3CDTF">2001-08-14T02:33:45Z</dcterms:created>
  <dcterms:modified xsi:type="dcterms:W3CDTF">2019-10-22T03:13:39Z</dcterms:modified>
  <cp:category/>
  <cp:version/>
  <cp:contentType/>
  <cp:contentStatus/>
</cp:coreProperties>
</file>