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35" windowWidth="12390" windowHeight="3810" tabRatio="855" activeTab="0"/>
  </bookViews>
  <sheets>
    <sheet name="regcar" sheetId="1" r:id="rId1"/>
    <sheet name="provincecar" sheetId="2" r:id="rId2"/>
  </sheets>
  <externalReferences>
    <externalReference r:id="rId5"/>
    <externalReference r:id="rId6"/>
  </externalReferences>
  <definedNames>
    <definedName name="_xlnm.Print_Area" localSheetId="0">'regcar'!$A$1:$P$158</definedName>
    <definedName name="Z_1DDF786B_8710_4B93_9B47_568A9506232B_.wvu.Cols" localSheetId="0" hidden="1">'regcar'!$D:$L,'regcar'!#REF!</definedName>
    <definedName name="Z_215B0DD0_B3DA_422B_941C_3CCCFC2E55C1_.wvu.Cols" localSheetId="0" hidden="1">'regcar'!#REF!</definedName>
    <definedName name="Z_2AB82ED1_1689_4E2A_8838_E2864E71C067_.wvu.Cols" localSheetId="1" hidden="1">'provincecar'!$D:$D</definedName>
    <definedName name="Z_2AB82ED1_1689_4E2A_8838_E2864E71C067_.wvu.PrintArea" localSheetId="0" hidden="1">'regcar'!$A$1:$P$158</definedName>
    <definedName name="Z_7DC8EC78_C75D_4692_87AE_24C1E3484220_.wvu.Cols" localSheetId="1" hidden="1">'provincecar'!$D:$D</definedName>
    <definedName name="Z_7DC8EC78_C75D_4692_87AE_24C1E3484220_.wvu.Cols" localSheetId="0" hidden="1">'regcar'!$D:$L,'regcar'!#REF!</definedName>
    <definedName name="Z_7DC8EC78_C75D_4692_87AE_24C1E3484220_.wvu.PrintArea" localSheetId="0" hidden="1">'regcar'!$A$40:$P$66</definedName>
    <definedName name="Z_92E6BC7D_D2B8_4CA9_8E4F_8237B884E151_.wvu.Cols" localSheetId="1" hidden="1">'provincecar'!$D:$D</definedName>
    <definedName name="Z_92E6BC7D_D2B8_4CA9_8E4F_8237B884E151_.wvu.Cols" localSheetId="0" hidden="1">'regcar'!$D:$H,'regcar'!#REF!,'regcar'!#REF!</definedName>
    <definedName name="Z_92E6BC7D_D2B8_4CA9_8E4F_8237B884E151_.wvu.PrintArea" localSheetId="0" hidden="1">'regcar'!$A$40:$P$66</definedName>
    <definedName name="Z_E370C997_154E_425B_B8CE_967877AE3901_.wvu.Cols" localSheetId="1" hidden="1">'provincecar'!$D:$D,'provincecar'!$R:$V</definedName>
    <definedName name="Z_E370C997_154E_425B_B8CE_967877AE3901_.wvu.Cols" localSheetId="0" hidden="1">'regcar'!$D:$H,'regcar'!#REF!</definedName>
    <definedName name="Z_E370C997_154E_425B_B8CE_967877AE3901_.wvu.PrintArea" localSheetId="0" hidden="1">'regcar'!$A$40:$P$66</definedName>
  </definedNames>
  <calcPr fullCalcOnLoad="1"/>
</workbook>
</file>

<file path=xl/comments1.xml><?xml version="1.0" encoding="utf-8"?>
<comments xmlns="http://schemas.openxmlformats.org/spreadsheetml/2006/main">
  <authors>
    <author>Renato L. Subijano</author>
  </authors>
  <commentList>
    <comment ref="E79" authorId="0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with additional one (1) barangay named Liwon. In effect, Municipality of Asipulo now covers ten (10) barangays, (as per Updates on PSGC as of March 31,2018
</t>
        </r>
      </text>
    </comment>
  </commentList>
</comments>
</file>

<file path=xl/comments2.xml><?xml version="1.0" encoding="utf-8"?>
<comments xmlns="http://schemas.openxmlformats.org/spreadsheetml/2006/main">
  <authors>
    <author>Edwin</author>
    <author>Renato L. Subijano</author>
  </authors>
  <commentList>
    <comment ref="C135" authorId="0">
      <text>
        <r>
          <rPr>
            <sz val="9"/>
            <rFont val="Tahoma"/>
            <family val="2"/>
          </rPr>
          <t xml:space="preserve">Ren&gt;&gt;&gt;
CAGELCO II COVERAGE
</t>
        </r>
      </text>
    </comment>
    <comment ref="Q9" authorId="1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with additional one (1) newly created barangay in the Mun. of Asipulo, as per PGSC updates as of March 31, 2018
</t>
        </r>
      </text>
    </comment>
    <comment ref="E96" authorId="1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with additional one (1) newly created barangay named Liwon, in effec Mun. of Asipulo now covers a total of 10 barangays
</t>
        </r>
      </text>
    </comment>
  </commentList>
</comments>
</file>

<file path=xl/sharedStrings.xml><?xml version="1.0" encoding="utf-8"?>
<sst xmlns="http://schemas.openxmlformats.org/spreadsheetml/2006/main" count="620" uniqueCount="178">
  <si>
    <t>Abra</t>
  </si>
  <si>
    <t>Ifugao</t>
  </si>
  <si>
    <t>Benguet</t>
  </si>
  <si>
    <t>BENGUET ELECTRIC COOPERATIVE, INC. (BENECO)</t>
  </si>
  <si>
    <t>MOUNTAIN PROVINCE ELECTRIC COOPERATIVE, INC. (MOPRECO)</t>
  </si>
  <si>
    <t>KALINGA APAYAO ELECTRIC COOPERATIVE, INC. (KAELCO)</t>
  </si>
  <si>
    <t>IFUGAO ELECTRIC COOPERATIVE, INC. (IFELCO)</t>
  </si>
  <si>
    <t>ABRA ELECTRIC COOPERATIVE, INC. (ABRECO)</t>
  </si>
  <si>
    <t>Paracelis</t>
  </si>
  <si>
    <t>Province</t>
  </si>
  <si>
    <t>Barlig</t>
  </si>
  <si>
    <t>Apayao</t>
  </si>
  <si>
    <t>Conner</t>
  </si>
  <si>
    <t>Kabugao</t>
  </si>
  <si>
    <t>Kalinga</t>
  </si>
  <si>
    <t>Lubuagan</t>
  </si>
  <si>
    <t>Pinukpuk</t>
  </si>
  <si>
    <t>Rizal (Liwan)</t>
  </si>
  <si>
    <t>Tanudan</t>
  </si>
  <si>
    <t>Tinglayan</t>
  </si>
  <si>
    <t>Mankayan</t>
  </si>
  <si>
    <t>Balbalan</t>
  </si>
  <si>
    <t>Sallapadan</t>
  </si>
  <si>
    <t>Sabangan</t>
  </si>
  <si>
    <t>San Juan</t>
  </si>
  <si>
    <t>San Quintin</t>
  </si>
  <si>
    <t>Bangued</t>
  </si>
  <si>
    <t>Boliney</t>
  </si>
  <si>
    <t>Bucay</t>
  </si>
  <si>
    <t>Bucloc</t>
  </si>
  <si>
    <t>Dolores</t>
  </si>
  <si>
    <t>La Paz</t>
  </si>
  <si>
    <t>Lacub</t>
  </si>
  <si>
    <t>Lagangilang</t>
  </si>
  <si>
    <t>Langiden</t>
  </si>
  <si>
    <t>Luba</t>
  </si>
  <si>
    <t>Malibcong</t>
  </si>
  <si>
    <t>Manabo</t>
  </si>
  <si>
    <t>Pidigan</t>
  </si>
  <si>
    <t>Pilar</t>
  </si>
  <si>
    <t>Tayum</t>
  </si>
  <si>
    <t>Tubo</t>
  </si>
  <si>
    <t>Atok</t>
  </si>
  <si>
    <t>Baguio City</t>
  </si>
  <si>
    <t>Bakun</t>
  </si>
  <si>
    <t>Bokod</t>
  </si>
  <si>
    <t>Buguias</t>
  </si>
  <si>
    <t>Itogon</t>
  </si>
  <si>
    <t>Kabayan</t>
  </si>
  <si>
    <t>Kapangan</t>
  </si>
  <si>
    <t>Kibungan</t>
  </si>
  <si>
    <t>La Trinidad</t>
  </si>
  <si>
    <t>Sablan</t>
  </si>
  <si>
    <t>Tuba</t>
  </si>
  <si>
    <t>Tublay</t>
  </si>
  <si>
    <t>Asipulo</t>
  </si>
  <si>
    <t>Banaue</t>
  </si>
  <si>
    <t>Hingyon</t>
  </si>
  <si>
    <t>Hungduan</t>
  </si>
  <si>
    <t>Kiangan</t>
  </si>
  <si>
    <t>Lagawe</t>
  </si>
  <si>
    <t>Lamut</t>
  </si>
  <si>
    <t>Mayoyao</t>
  </si>
  <si>
    <t>Tinoc</t>
  </si>
  <si>
    <t>Bauko</t>
  </si>
  <si>
    <t>Besao</t>
  </si>
  <si>
    <t>Bontoc</t>
  </si>
  <si>
    <t>Natonin</t>
  </si>
  <si>
    <t>Sadanga</t>
  </si>
  <si>
    <t>Sagada</t>
  </si>
  <si>
    <t>Tadian</t>
  </si>
  <si>
    <t>Lagayan</t>
  </si>
  <si>
    <t>Peñarrubia</t>
  </si>
  <si>
    <t>San Isidro</t>
  </si>
  <si>
    <t>Tineg</t>
  </si>
  <si>
    <t>MUNICIPALITIES/CITY</t>
  </si>
  <si>
    <t>S I T I O S</t>
  </si>
  <si>
    <t>Coverage</t>
  </si>
  <si>
    <t>Energized/Completed</t>
  </si>
  <si>
    <t>Unenergized</t>
  </si>
  <si>
    <t>%</t>
  </si>
  <si>
    <t>Lone District</t>
  </si>
  <si>
    <t>Daguioman</t>
  </si>
  <si>
    <t>Danglas</t>
  </si>
  <si>
    <t>Licuan-Baay (Licuan)</t>
  </si>
  <si>
    <t>Penarrubia</t>
  </si>
  <si>
    <t>Villaviciosa</t>
  </si>
  <si>
    <t>Calaba, Bangued, Abra</t>
  </si>
  <si>
    <t>Total</t>
  </si>
  <si>
    <t>Lone District, Benguet</t>
  </si>
  <si>
    <t xml:space="preserve">Mankayan </t>
  </si>
  <si>
    <t>Lone District, Baguio City</t>
  </si>
  <si>
    <t>Alapang, La Trinidad, Benguet</t>
  </si>
  <si>
    <t>Rizal Avenue, Poblacion, Lagawe, Ifugao</t>
  </si>
  <si>
    <t>Purok 5, Provincial Rd., Bulanao, Tabuk, Kalinga</t>
  </si>
  <si>
    <t>Lone District, Apayao</t>
  </si>
  <si>
    <t>Lone District, Kalinga</t>
  </si>
  <si>
    <t>Pasil</t>
  </si>
  <si>
    <t>Second District, Isabela</t>
  </si>
  <si>
    <t>Second District, Cagayan</t>
  </si>
  <si>
    <t xml:space="preserve">Rizal </t>
  </si>
  <si>
    <t>Third District, Cagayan</t>
  </si>
  <si>
    <t>Lone District, Mt. Province</t>
  </si>
  <si>
    <t>Calanasan (Bayag)</t>
  </si>
  <si>
    <t xml:space="preserve">Paracelis </t>
  </si>
  <si>
    <t xml:space="preserve">STATUS OF ENERGIZATION </t>
  </si>
  <si>
    <t>CAR</t>
  </si>
  <si>
    <t>B A R A N G A Y S</t>
  </si>
  <si>
    <t>C O N N E C T I O N S</t>
  </si>
  <si>
    <t>#Brgys</t>
  </si>
  <si>
    <t># Municipalities/Cities</t>
  </si>
  <si>
    <t>Served</t>
  </si>
  <si>
    <t>Regional</t>
  </si>
  <si>
    <t>Todate</t>
  </si>
  <si>
    <t>Mt. Province</t>
  </si>
  <si>
    <t xml:space="preserve"> </t>
  </si>
  <si>
    <t xml:space="preserve">Lone District, Abra  </t>
  </si>
  <si>
    <t>Municipalities</t>
  </si>
  <si>
    <t xml:space="preserve">Served </t>
  </si>
  <si>
    <t>By</t>
  </si>
  <si>
    <t>ABRECO</t>
  </si>
  <si>
    <t xml:space="preserve">Lone District, Benguet  </t>
  </si>
  <si>
    <t>BENECO</t>
  </si>
  <si>
    <t>La Trinidad (Capital)</t>
  </si>
  <si>
    <t xml:space="preserve">Lone District, Baguio City  </t>
  </si>
  <si>
    <t>City</t>
  </si>
  <si>
    <t xml:space="preserve">Lone District, Ifugao </t>
  </si>
  <si>
    <t>IFELCO</t>
  </si>
  <si>
    <t>Lagawe (Capital)</t>
  </si>
  <si>
    <t xml:space="preserve">Lone District, Kalinga   </t>
  </si>
  <si>
    <t>KAELCO</t>
  </si>
  <si>
    <t>City of Tabuk (Capital)</t>
  </si>
  <si>
    <t xml:space="preserve">Lone District, Apayao </t>
  </si>
  <si>
    <t>KAELCO/CAGELCO II</t>
  </si>
  <si>
    <t>Flora</t>
  </si>
  <si>
    <t>CAGELCO II</t>
  </si>
  <si>
    <t>Kabugao (Capital)</t>
  </si>
  <si>
    <t>Luna</t>
  </si>
  <si>
    <t>Pudtol</t>
  </si>
  <si>
    <t>Santa Marcela</t>
  </si>
  <si>
    <t>Lone District, Mountain Province</t>
  </si>
  <si>
    <t>MOPRECO</t>
  </si>
  <si>
    <t>Bontoc (Capital)</t>
  </si>
  <si>
    <t>MOPRECO/KAELCO</t>
  </si>
  <si>
    <t>STATUS OF ENERGIZATION</t>
  </si>
  <si>
    <t>Legislative District</t>
  </si>
  <si>
    <t xml:space="preserve">     Total</t>
  </si>
  <si>
    <t>Aguinaldo*</t>
  </si>
  <si>
    <t>Alfonso Lista (Potia)*</t>
  </si>
  <si>
    <t>Asipulo*</t>
  </si>
  <si>
    <t>Hingyon*</t>
  </si>
  <si>
    <t>Tinoc*</t>
  </si>
  <si>
    <t>Bontoc, Mountain Province</t>
  </si>
  <si>
    <t>CORDILLERA AUTONOMOUS REGION</t>
  </si>
  <si>
    <t>ELECTRIC DISTRIBUTION UTILITIES</t>
  </si>
  <si>
    <t>MUNICIPALITIES/CITIES</t>
  </si>
  <si>
    <t>BARANGAYS</t>
  </si>
  <si>
    <t>SITIOS</t>
  </si>
  <si>
    <t>CONNECTIONS</t>
  </si>
  <si>
    <t>City of Tabuk</t>
  </si>
  <si>
    <t>Quezon (2)</t>
  </si>
  <si>
    <t>Calanasan (Bayag) (17)</t>
  </si>
  <si>
    <t>1. Abra</t>
  </si>
  <si>
    <t>2. Benguet</t>
  </si>
  <si>
    <t>3. Ifugao</t>
  </si>
  <si>
    <t>4. Kalinga Apayao</t>
  </si>
  <si>
    <t>5. Mt. Province</t>
  </si>
  <si>
    <t>103020101000000</t>
  </si>
  <si>
    <t>102060207000000</t>
  </si>
  <si>
    <t>102020201000000</t>
  </si>
  <si>
    <t>102020307000000</t>
  </si>
  <si>
    <t>GEO-CODE</t>
  </si>
  <si>
    <t>Date of Energization</t>
  </si>
  <si>
    <t>Coverage / Energized</t>
  </si>
  <si>
    <t>As of Dec 2018</t>
  </si>
  <si>
    <t>As of Sep 2019*</t>
  </si>
  <si>
    <t>Tuao (8)</t>
  </si>
  <si>
    <t>Potential 2015 Census</t>
  </si>
</sst>
</file>

<file path=xl/styles.xml><?xml version="1.0" encoding="utf-8"?>
<styleSheet xmlns="http://schemas.openxmlformats.org/spreadsheetml/2006/main">
  <numFmts count="4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₱&quot;#,##0_);\(&quot;₱&quot;#,##0\)"/>
    <numFmt numFmtId="171" formatCode="&quot;₱&quot;#,##0_);[Red]\(&quot;₱&quot;#,##0\)"/>
    <numFmt numFmtId="172" formatCode="&quot;₱&quot;#,##0.00_);\(&quot;₱&quot;#,##0.00\)"/>
    <numFmt numFmtId="173" formatCode="&quot;₱&quot;#,##0.00_);[Red]\(&quot;₱&quot;#,##0.00\)"/>
    <numFmt numFmtId="174" formatCode="_(&quot;₱&quot;* #,##0_);_(&quot;₱&quot;* \(#,##0\);_(&quot;₱&quot;* &quot;-&quot;_);_(@_)"/>
    <numFmt numFmtId="175" formatCode="_(&quot;₱&quot;* #,##0.00_);_(&quot;₱&quot;* \(#,##0.00\);_(&quot;₱&quot;* &quot;-&quot;??_);_(@_)"/>
    <numFmt numFmtId="176" formatCode="0_)"/>
    <numFmt numFmtId="177" formatCode="dd\-mmm\-yy"/>
    <numFmt numFmtId="178" formatCode="mmmm\-yy"/>
    <numFmt numFmtId="179" formatCode="0.0"/>
    <numFmt numFmtId="180" formatCode="m/d"/>
    <numFmt numFmtId="181" formatCode="mmmm\ d\,\ yyyy"/>
    <numFmt numFmtId="182" formatCode="mmm\-yyyy"/>
    <numFmt numFmtId="183" formatCode="[$-409]d\-mmm\-yyyy;@"/>
    <numFmt numFmtId="184" formatCode="mm/dd/yy"/>
    <numFmt numFmtId="185" formatCode="[$-409]mmm\-yy;@"/>
    <numFmt numFmtId="186" formatCode="[$-409]d\-mmm\-yy;@"/>
    <numFmt numFmtId="187" formatCode="[$-409]dddd\,\ mmmm\ dd\,\ yyyy"/>
    <numFmt numFmtId="188" formatCode="[$-409]dd\-mmm\-yy;@"/>
    <numFmt numFmtId="189" formatCode="#,##0.0"/>
    <numFmt numFmtId="190" formatCode="_(* #,##0_);_(* \(#,##0\);_(* &quot;-&quot;??_);_(@_)"/>
    <numFmt numFmtId="191" formatCode="0_);[Red]\(0\)"/>
    <numFmt numFmtId="192" formatCode="0.0%"/>
    <numFmt numFmtId="193" formatCode="[$-3409]dd\-mmm\-yy;@"/>
    <numFmt numFmtId="194" formatCode="[$-3409]dddd\,\ mmmm\ dd\,\ yyyy"/>
    <numFmt numFmtId="195" formatCode="[$-409]mmmm\-yy;@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sz val="12"/>
      <name val="Helv"/>
      <family val="0"/>
    </font>
    <font>
      <b/>
      <sz val="11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Bookman Old Style"/>
      <family val="1"/>
    </font>
    <font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3" fontId="2" fillId="0" borderId="2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19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63" applyFont="1" applyAlignment="1">
      <alignment horizontal="center" vertical="center"/>
      <protection/>
    </xf>
    <xf numFmtId="0" fontId="8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5" xfId="0" applyFont="1" applyBorder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90" fontId="4" fillId="0" borderId="19" xfId="42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190" fontId="7" fillId="0" borderId="28" xfId="42" applyNumberFormat="1" applyFont="1" applyBorder="1" applyAlignment="1">
      <alignment vertical="center"/>
    </xf>
    <xf numFmtId="1" fontId="7" fillId="0" borderId="28" xfId="0" applyNumberFormat="1" applyFont="1" applyBorder="1" applyAlignment="1">
      <alignment vertical="center"/>
    </xf>
    <xf numFmtId="1" fontId="7" fillId="0" borderId="28" xfId="7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8" fillId="0" borderId="25" xfId="0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 quotePrefix="1">
      <alignment horizontal="left" vertical="center"/>
    </xf>
    <xf numFmtId="0" fontId="4" fillId="0" borderId="29" xfId="0" applyFont="1" applyBorder="1" applyAlignment="1">
      <alignment horizontal="left" vertical="center"/>
    </xf>
    <xf numFmtId="38" fontId="3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9" xfId="42" applyNumberFormat="1" applyFont="1" applyBorder="1" applyAlignment="1">
      <alignment vertical="center"/>
    </xf>
    <xf numFmtId="38" fontId="4" fillId="0" borderId="27" xfId="42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7" fillId="0" borderId="27" xfId="0" applyNumberFormat="1" applyFont="1" applyBorder="1" applyAlignment="1">
      <alignment vertical="center"/>
    </xf>
    <xf numFmtId="38" fontId="7" fillId="0" borderId="28" xfId="42" applyNumberFormat="1" applyFont="1" applyBorder="1" applyAlignment="1">
      <alignment vertical="center"/>
    </xf>
    <xf numFmtId="38" fontId="7" fillId="0" borderId="27" xfId="0" applyNumberFormat="1" applyFont="1" applyBorder="1" applyAlignment="1" quotePrefix="1">
      <alignment vertical="center"/>
    </xf>
    <xf numFmtId="38" fontId="7" fillId="0" borderId="2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4" fillId="0" borderId="19" xfId="7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7" fillId="0" borderId="28" xfId="42" applyNumberFormat="1" applyFont="1" applyBorder="1" applyAlignment="1">
      <alignment vertical="center"/>
    </xf>
    <xf numFmtId="3" fontId="7" fillId="0" borderId="28" xfId="70" applyNumberFormat="1" applyFont="1" applyBorder="1" applyAlignment="1">
      <alignment vertical="center"/>
    </xf>
    <xf numFmtId="3" fontId="4" fillId="0" borderId="19" xfId="60" applyNumberFormat="1" applyFont="1" applyBorder="1" applyAlignment="1">
      <alignment vertical="center"/>
      <protection/>
    </xf>
    <xf numFmtId="3" fontId="4" fillId="0" borderId="27" xfId="60" applyNumberFormat="1" applyFont="1" applyBorder="1" applyAlignment="1">
      <alignment vertical="center"/>
      <protection/>
    </xf>
    <xf numFmtId="3" fontId="4" fillId="0" borderId="19" xfId="71" applyNumberFormat="1" applyFont="1" applyBorder="1" applyAlignment="1">
      <alignment vertical="center"/>
    </xf>
    <xf numFmtId="1" fontId="4" fillId="0" borderId="27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1" fontId="54" fillId="0" borderId="19" xfId="0" applyNumberFormat="1" applyFont="1" applyBorder="1" applyAlignment="1">
      <alignment horizontal="center" vertical="top"/>
    </xf>
    <xf numFmtId="0" fontId="55" fillId="0" borderId="19" xfId="0" applyFont="1" applyBorder="1" applyAlignment="1">
      <alignment horizontal="center"/>
    </xf>
    <xf numFmtId="0" fontId="4" fillId="0" borderId="27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1" fontId="5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 quotePrefix="1">
      <alignment vertical="center"/>
    </xf>
    <xf numFmtId="3" fontId="4" fillId="0" borderId="19" xfId="42" applyNumberFormat="1" applyFont="1" applyBorder="1" applyAlignment="1">
      <alignment vertical="center"/>
    </xf>
    <xf numFmtId="3" fontId="4" fillId="0" borderId="25" xfId="42" applyNumberFormat="1" applyFont="1" applyBorder="1" applyAlignment="1">
      <alignment vertical="center"/>
    </xf>
    <xf numFmtId="3" fontId="4" fillId="0" borderId="19" xfId="44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63" applyFont="1" applyBorder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8" fillId="0" borderId="28" xfId="63" applyFont="1" applyBorder="1" applyAlignment="1">
      <alignment horizontal="center" vertical="center"/>
      <protection/>
    </xf>
    <xf numFmtId="191" fontId="8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0" borderId="0" xfId="42" applyFont="1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43" fontId="4" fillId="0" borderId="0" xfId="42" applyFont="1" applyBorder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6" applyFont="1" applyBorder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190" fontId="8" fillId="0" borderId="0" xfId="42" applyNumberFormat="1" applyFont="1" applyBorder="1" applyAlignment="1">
      <alignment horizontal="center" vertical="center"/>
    </xf>
    <xf numFmtId="43" fontId="8" fillId="0" borderId="0" xfId="42" applyFont="1" applyBorder="1" applyAlignment="1">
      <alignment horizontal="center" vertical="center"/>
    </xf>
    <xf numFmtId="190" fontId="4" fillId="0" borderId="0" xfId="42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63" applyNumberFormat="1" applyFont="1" applyBorder="1" applyAlignment="1">
      <alignment vertical="center"/>
      <protection/>
    </xf>
    <xf numFmtId="3" fontId="4" fillId="0" borderId="0" xfId="7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3" fontId="57" fillId="0" borderId="0" xfId="42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64" applyFont="1" applyBorder="1" applyAlignment="1">
      <alignment vertical="center"/>
      <protection/>
    </xf>
    <xf numFmtId="190" fontId="7" fillId="0" borderId="0" xfId="42" applyNumberFormat="1" applyFont="1" applyBorder="1" applyAlignment="1">
      <alignment vertical="center"/>
    </xf>
    <xf numFmtId="43" fontId="7" fillId="0" borderId="0" xfId="42" applyFont="1" applyBorder="1" applyAlignment="1">
      <alignment vertical="center"/>
    </xf>
    <xf numFmtId="0" fontId="4" fillId="0" borderId="0" xfId="64" applyFont="1" applyBorder="1" applyAlignment="1">
      <alignment vertical="center"/>
      <protection/>
    </xf>
    <xf numFmtId="1" fontId="7" fillId="0" borderId="0" xfId="7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10" fillId="0" borderId="0" xfId="64" applyFont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3" fontId="7" fillId="0" borderId="0" xfId="42" applyNumberFormat="1" applyFont="1" applyBorder="1" applyAlignment="1">
      <alignment vertical="center"/>
    </xf>
    <xf numFmtId="3" fontId="7" fillId="0" borderId="0" xfId="7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vertical="center"/>
    </xf>
    <xf numFmtId="43" fontId="9" fillId="0" borderId="0" xfId="42" applyFont="1" applyBorder="1" applyAlignment="1">
      <alignment vertical="center"/>
    </xf>
    <xf numFmtId="3" fontId="58" fillId="0" borderId="0" xfId="42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8" fillId="0" borderId="0" xfId="66" applyFont="1" applyBorder="1" applyAlignment="1">
      <alignment vertical="center"/>
      <protection/>
    </xf>
    <xf numFmtId="3" fontId="4" fillId="0" borderId="0" xfId="0" applyNumberFormat="1" applyFont="1" applyBorder="1" applyAlignment="1">
      <alignment horizontal="left" vertical="center"/>
    </xf>
    <xf numFmtId="3" fontId="4" fillId="0" borderId="0" xfId="60" applyNumberFormat="1" applyFont="1" applyBorder="1" applyAlignment="1">
      <alignment vertical="center"/>
      <protection/>
    </xf>
    <xf numFmtId="3" fontId="57" fillId="0" borderId="0" xfId="44" applyNumberFormat="1" applyFont="1" applyBorder="1" applyAlignment="1">
      <alignment vertical="center"/>
    </xf>
    <xf numFmtId="3" fontId="4" fillId="0" borderId="0" xfId="71" applyNumberFormat="1" applyFont="1" applyBorder="1" applyAlignment="1">
      <alignment vertical="center"/>
    </xf>
    <xf numFmtId="0" fontId="8" fillId="0" borderId="0" xfId="62" applyFont="1" applyBorder="1" applyAlignment="1">
      <alignment vertical="center"/>
      <protection/>
    </xf>
    <xf numFmtId="38" fontId="3" fillId="0" borderId="0" xfId="0" applyNumberFormat="1" applyFont="1" applyBorder="1" applyAlignment="1">
      <alignment vertical="center"/>
    </xf>
    <xf numFmtId="43" fontId="3" fillId="0" borderId="0" xfId="42" applyFont="1" applyBorder="1" applyAlignment="1">
      <alignment vertical="center"/>
    </xf>
    <xf numFmtId="0" fontId="4" fillId="0" borderId="0" xfId="62" applyFont="1" applyBorder="1" applyAlignment="1">
      <alignment vertical="center"/>
      <protection/>
    </xf>
    <xf numFmtId="38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56" fillId="0" borderId="0" xfId="0" applyNumberFormat="1" applyFont="1" applyBorder="1" applyAlignment="1">
      <alignment horizontal="center" vertical="center"/>
    </xf>
    <xf numFmtId="38" fontId="4" fillId="0" borderId="0" xfId="42" applyNumberFormat="1" applyFont="1" applyBorder="1" applyAlignment="1">
      <alignment vertical="center"/>
    </xf>
    <xf numFmtId="38" fontId="7" fillId="0" borderId="0" xfId="0" applyNumberFormat="1" applyFont="1" applyBorder="1" applyAlignment="1" quotePrefix="1">
      <alignment vertical="center"/>
    </xf>
    <xf numFmtId="38" fontId="7" fillId="0" borderId="0" xfId="0" applyNumberFormat="1" applyFont="1" applyBorder="1" applyAlignment="1">
      <alignment vertical="center"/>
    </xf>
    <xf numFmtId="38" fontId="7" fillId="0" borderId="0" xfId="42" applyNumberFormat="1" applyFont="1" applyBorder="1" applyAlignment="1">
      <alignment vertical="center"/>
    </xf>
    <xf numFmtId="0" fontId="8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4" fontId="4" fillId="0" borderId="19" xfId="70" applyNumberFormat="1" applyFont="1" applyBorder="1" applyAlignment="1">
      <alignment vertical="center"/>
    </xf>
    <xf numFmtId="0" fontId="8" fillId="0" borderId="28" xfId="63" applyFont="1" applyBorder="1" applyAlignment="1">
      <alignment horizontal="center" vertical="center" wrapText="1"/>
      <protection/>
    </xf>
    <xf numFmtId="3" fontId="4" fillId="0" borderId="32" xfId="63" applyNumberFormat="1" applyFont="1" applyFill="1" applyBorder="1" applyAlignment="1">
      <alignment horizontal="center" vertical="center"/>
      <protection/>
    </xf>
    <xf numFmtId="190" fontId="7" fillId="0" borderId="28" xfId="42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63" applyFont="1" applyAlignment="1" quotePrefix="1">
      <alignment horizontal="center" vertical="center"/>
      <protection/>
    </xf>
    <xf numFmtId="1" fontId="4" fillId="0" borderId="0" xfId="63" applyNumberFormat="1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8" fontId="8" fillId="0" borderId="26" xfId="0" applyNumberFormat="1" applyFont="1" applyBorder="1" applyAlignment="1">
      <alignment horizontal="center" vertical="center"/>
    </xf>
    <xf numFmtId="38" fontId="8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26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2" fillId="0" borderId="0" xfId="0" applyFont="1" applyAlignment="1" quotePrefix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CENPELCO" xfId="62"/>
    <cellStyle name="Normal_INEC" xfId="63"/>
    <cellStyle name="Normal_ISECO" xfId="64"/>
    <cellStyle name="Normal_LUELCO" xfId="65"/>
    <cellStyle name="Normal_PANELCO1" xfId="66"/>
    <cellStyle name="Normal_PANELCO3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dxfs count="2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PCD01\SEP%20BLEP%202012%20update\program%20control%20section\march2013\profile\C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GIO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-district"/>
      <sheetName val="sum-ec"/>
      <sheetName val="abreco"/>
      <sheetName val="beneco"/>
      <sheetName val="ifelco"/>
      <sheetName val="kaelco"/>
      <sheetName val="mopreco"/>
    </sheetNames>
    <sheetDataSet>
      <sheetData sheetId="2">
        <row r="15">
          <cell r="K15" t="e">
            <v>#DIV/0!</v>
          </cell>
        </row>
        <row r="16">
          <cell r="K16" t="e">
            <v>#DIV/0!</v>
          </cell>
        </row>
        <row r="21">
          <cell r="K21">
            <v>50</v>
          </cell>
        </row>
        <row r="27">
          <cell r="K27">
            <v>20</v>
          </cell>
        </row>
        <row r="31">
          <cell r="K31">
            <v>100</v>
          </cell>
        </row>
        <row r="35">
          <cell r="K35">
            <v>0</v>
          </cell>
        </row>
        <row r="37">
          <cell r="K37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2"/>
      <sheetName val="province2"/>
    </sheetNames>
    <sheetDataSet>
      <sheetData sheetId="0">
        <row r="55">
          <cell r="E55">
            <v>16</v>
          </cell>
          <cell r="F55">
            <v>16</v>
          </cell>
          <cell r="I55">
            <v>73</v>
          </cell>
          <cell r="J55">
            <v>45</v>
          </cell>
          <cell r="M55">
            <v>4056</v>
          </cell>
          <cell r="N55">
            <v>3014</v>
          </cell>
          <cell r="O55">
            <v>3129</v>
          </cell>
        </row>
        <row r="56">
          <cell r="E56">
            <v>22</v>
          </cell>
          <cell r="F56">
            <v>22</v>
          </cell>
          <cell r="I56">
            <v>150</v>
          </cell>
          <cell r="J56">
            <v>121</v>
          </cell>
          <cell r="M56">
            <v>4174</v>
          </cell>
          <cell r="N56">
            <v>3387</v>
          </cell>
          <cell r="O56">
            <v>3530</v>
          </cell>
        </row>
        <row r="57">
          <cell r="E57">
            <v>22</v>
          </cell>
          <cell r="F57">
            <v>22</v>
          </cell>
          <cell r="I57">
            <v>124</v>
          </cell>
          <cell r="J57">
            <v>72</v>
          </cell>
          <cell r="M57">
            <v>3207</v>
          </cell>
          <cell r="N57">
            <v>2237</v>
          </cell>
          <cell r="O57">
            <v>2269</v>
          </cell>
        </row>
        <row r="58">
          <cell r="E58">
            <v>13</v>
          </cell>
          <cell r="F58">
            <v>13</v>
          </cell>
          <cell r="I58">
            <v>92</v>
          </cell>
          <cell r="J58">
            <v>85</v>
          </cell>
          <cell r="M58">
            <v>3128</v>
          </cell>
          <cell r="N58">
            <v>2470</v>
          </cell>
          <cell r="O58">
            <v>2518</v>
          </cell>
        </row>
        <row r="59">
          <cell r="E59">
            <v>1</v>
          </cell>
          <cell r="F59">
            <v>1</v>
          </cell>
          <cell r="I59">
            <v>2</v>
          </cell>
          <cell r="J59">
            <v>2</v>
          </cell>
          <cell r="M59">
            <v>223</v>
          </cell>
          <cell r="N59">
            <v>210</v>
          </cell>
          <cell r="O59">
            <v>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78"/>
  <sheetViews>
    <sheetView tabSelected="1" zoomScale="120" zoomScaleNormal="120" zoomScaleSheetLayoutView="100" zoomScalePageLayoutView="0" workbookViewId="0" topLeftCell="E1">
      <selection activeCell="A1" sqref="A1:P1"/>
    </sheetView>
  </sheetViews>
  <sheetFormatPr defaultColWidth="10.00390625" defaultRowHeight="12.75"/>
  <cols>
    <col min="1" max="1" width="15.421875" style="0" customWidth="1"/>
    <col min="2" max="2" width="9.28125" style="0" bestFit="1" customWidth="1"/>
    <col min="3" max="3" width="17.57421875" style="0" customWidth="1"/>
    <col min="4" max="4" width="11.57421875" style="0" customWidth="1"/>
    <col min="5" max="7" width="9.140625" style="0" customWidth="1"/>
    <col min="8" max="8" width="11.00390625" style="0" customWidth="1"/>
    <col min="9" max="11" width="9.140625" style="0" customWidth="1"/>
    <col min="12" max="12" width="11.00390625" style="0" customWidth="1"/>
    <col min="13" max="15" width="9.140625" style="88" customWidth="1"/>
    <col min="16" max="16" width="6.00390625" style="0" customWidth="1"/>
    <col min="17" max="17" width="8.140625" style="131" customWidth="1"/>
    <col min="18" max="18" width="9.140625" style="124" customWidth="1"/>
    <col min="19" max="20" width="9.140625" style="130" customWidth="1"/>
    <col min="21" max="21" width="6.00390625" style="132" customWidth="1"/>
    <col min="22" max="31" width="9.140625" style="132" customWidth="1"/>
    <col min="32" max="197" width="9.140625" style="0" customWidth="1"/>
    <col min="198" max="202" width="10.00390625" style="88" customWidth="1"/>
  </cols>
  <sheetData>
    <row r="1" spans="1:31" s="2" customFormat="1" ht="15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05"/>
      <c r="R1" s="106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s="3" customFormat="1" ht="12" customHeight="1">
      <c r="A2" s="168" t="s">
        <v>87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08"/>
      <c r="R2" s="109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s="3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11"/>
      <c r="R3" s="109"/>
      <c r="S3" s="110"/>
      <c r="T3" s="110"/>
      <c r="U3" s="110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3" customFormat="1" ht="12" customHeight="1">
      <c r="A4" s="169" t="s">
        <v>144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08"/>
      <c r="R4" s="109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3" customFormat="1" ht="12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08"/>
      <c r="R5" s="109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s="3" customFormat="1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11"/>
      <c r="R6" s="109"/>
      <c r="S6" s="112"/>
      <c r="T6" s="112"/>
      <c r="U6" s="112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s="101" customFormat="1" ht="12" customHeight="1">
      <c r="A7" s="179" t="s">
        <v>171</v>
      </c>
      <c r="B7" s="172" t="s">
        <v>75</v>
      </c>
      <c r="C7" s="173"/>
      <c r="D7" s="179" t="s">
        <v>172</v>
      </c>
      <c r="E7" s="176" t="s">
        <v>107</v>
      </c>
      <c r="F7" s="177"/>
      <c r="G7" s="177"/>
      <c r="H7" s="178"/>
      <c r="I7" s="176" t="s">
        <v>76</v>
      </c>
      <c r="J7" s="177"/>
      <c r="K7" s="177"/>
      <c r="L7" s="178"/>
      <c r="M7" s="176" t="s">
        <v>108</v>
      </c>
      <c r="N7" s="177"/>
      <c r="O7" s="177"/>
      <c r="P7" s="178"/>
      <c r="Q7" s="114"/>
      <c r="R7" s="109"/>
      <c r="S7" s="114"/>
      <c r="T7" s="114"/>
      <c r="U7" s="114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s="101" customFormat="1" ht="12" customHeight="1">
      <c r="A8" s="180"/>
      <c r="B8" s="174"/>
      <c r="C8" s="175"/>
      <c r="D8" s="180"/>
      <c r="E8" s="182" t="s">
        <v>77</v>
      </c>
      <c r="F8" s="176" t="s">
        <v>78</v>
      </c>
      <c r="G8" s="178"/>
      <c r="H8" s="182" t="s">
        <v>79</v>
      </c>
      <c r="I8" s="182" t="s">
        <v>77</v>
      </c>
      <c r="J8" s="176" t="s">
        <v>78</v>
      </c>
      <c r="K8" s="178"/>
      <c r="L8" s="182" t="s">
        <v>79</v>
      </c>
      <c r="M8" s="179" t="s">
        <v>177</v>
      </c>
      <c r="N8" s="212" t="s">
        <v>111</v>
      </c>
      <c r="O8" s="213"/>
      <c r="P8" s="214"/>
      <c r="Q8" s="114"/>
      <c r="R8" s="109"/>
      <c r="S8" s="115"/>
      <c r="T8" s="114"/>
      <c r="U8" s="114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s="101" customFormat="1" ht="22.5">
      <c r="A9" s="181"/>
      <c r="B9" s="184" t="s">
        <v>145</v>
      </c>
      <c r="C9" s="185"/>
      <c r="D9" s="181"/>
      <c r="E9" s="183"/>
      <c r="F9" s="102" t="s">
        <v>113</v>
      </c>
      <c r="G9" s="100" t="s">
        <v>80</v>
      </c>
      <c r="H9" s="183"/>
      <c r="I9" s="183"/>
      <c r="J9" s="102" t="s">
        <v>113</v>
      </c>
      <c r="K9" s="100" t="s">
        <v>80</v>
      </c>
      <c r="L9" s="183"/>
      <c r="M9" s="181"/>
      <c r="N9" s="164" t="s">
        <v>174</v>
      </c>
      <c r="O9" s="164" t="s">
        <v>175</v>
      </c>
      <c r="P9" s="165" t="s">
        <v>80</v>
      </c>
      <c r="Q9" s="117"/>
      <c r="R9" s="109"/>
      <c r="S9" s="115"/>
      <c r="T9" s="116"/>
      <c r="U9" s="114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s="3" customFormat="1" ht="12" customHeight="1">
      <c r="A10" s="45"/>
      <c r="B10" s="44" t="s">
        <v>81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08"/>
      <c r="R10" s="109"/>
      <c r="S10" s="107"/>
      <c r="T10" s="107"/>
      <c r="U10" s="107"/>
      <c r="V10" s="107"/>
      <c r="W10" s="118"/>
      <c r="X10" s="108"/>
      <c r="Y10" s="107"/>
      <c r="Z10" s="107"/>
      <c r="AA10" s="107"/>
      <c r="AB10" s="107"/>
      <c r="AC10" s="107"/>
      <c r="AD10" s="107"/>
      <c r="AE10" s="107"/>
    </row>
    <row r="11" spans="1:202" s="3" customFormat="1" ht="12" customHeight="1">
      <c r="A11" s="90">
        <v>103010101000000</v>
      </c>
      <c r="B11" s="48">
        <v>1</v>
      </c>
      <c r="C11" s="49" t="s">
        <v>26</v>
      </c>
      <c r="D11" s="50"/>
      <c r="E11" s="51">
        <v>31</v>
      </c>
      <c r="F11" s="51">
        <v>31</v>
      </c>
      <c r="G11" s="51">
        <v>100</v>
      </c>
      <c r="H11" s="52">
        <v>0</v>
      </c>
      <c r="I11" s="51">
        <v>18</v>
      </c>
      <c r="J11" s="51">
        <v>16</v>
      </c>
      <c r="K11" s="51">
        <v>88.88888888888889</v>
      </c>
      <c r="L11" s="52">
        <v>2</v>
      </c>
      <c r="M11" s="96">
        <v>11024</v>
      </c>
      <c r="N11" s="47">
        <v>15103</v>
      </c>
      <c r="O11" s="47">
        <v>15378</v>
      </c>
      <c r="P11" s="77">
        <v>139.4956458635704</v>
      </c>
      <c r="Q11" s="108"/>
      <c r="R11" s="120"/>
      <c r="S11" s="119"/>
      <c r="T11" s="119"/>
      <c r="U11" s="121"/>
      <c r="V11" s="107"/>
      <c r="W11" s="118"/>
      <c r="X11" s="108"/>
      <c r="Y11" s="122"/>
      <c r="Z11" s="107"/>
      <c r="AA11" s="107"/>
      <c r="AB11" s="107"/>
      <c r="AC11" s="107"/>
      <c r="AD11" s="107"/>
      <c r="AE11" s="107"/>
      <c r="GP11" s="47">
        <v>31</v>
      </c>
      <c r="GQ11" s="47">
        <v>31</v>
      </c>
      <c r="GR11" s="47">
        <v>101</v>
      </c>
      <c r="GS11" s="47">
        <v>101</v>
      </c>
      <c r="GT11" s="47">
        <v>11024</v>
      </c>
    </row>
    <row r="12" spans="1:202" s="3" customFormat="1" ht="12" customHeight="1">
      <c r="A12" s="90">
        <v>103010102000000</v>
      </c>
      <c r="B12" s="48">
        <v>2</v>
      </c>
      <c r="C12" s="49" t="s">
        <v>27</v>
      </c>
      <c r="D12" s="50"/>
      <c r="E12" s="51">
        <v>8</v>
      </c>
      <c r="F12" s="51">
        <v>8</v>
      </c>
      <c r="G12" s="51">
        <v>100</v>
      </c>
      <c r="H12" s="52">
        <v>0</v>
      </c>
      <c r="I12" s="51">
        <v>3</v>
      </c>
      <c r="J12" s="51">
        <v>2</v>
      </c>
      <c r="K12" s="51">
        <v>66.66666666666666</v>
      </c>
      <c r="L12" s="52">
        <v>1</v>
      </c>
      <c r="M12" s="96">
        <v>760</v>
      </c>
      <c r="N12" s="47">
        <v>919</v>
      </c>
      <c r="O12" s="47">
        <v>926</v>
      </c>
      <c r="P12" s="77">
        <v>121.84210526315789</v>
      </c>
      <c r="Q12" s="108"/>
      <c r="R12" s="109"/>
      <c r="S12" s="119"/>
      <c r="T12" s="119"/>
      <c r="U12" s="121"/>
      <c r="V12" s="107"/>
      <c r="W12" s="118"/>
      <c r="X12" s="108"/>
      <c r="Y12" s="122"/>
      <c r="Z12" s="107"/>
      <c r="AA12" s="107"/>
      <c r="AB12" s="107"/>
      <c r="AC12" s="107"/>
      <c r="AD12" s="107"/>
      <c r="AE12" s="107"/>
      <c r="GP12" s="47">
        <v>8</v>
      </c>
      <c r="GQ12" s="47">
        <v>8</v>
      </c>
      <c r="GR12" s="47">
        <v>8</v>
      </c>
      <c r="GS12" s="47">
        <v>8</v>
      </c>
      <c r="GT12" s="47">
        <v>760</v>
      </c>
    </row>
    <row r="13" spans="1:202" s="3" customFormat="1" ht="12" customHeight="1">
      <c r="A13" s="90">
        <v>103010103000000</v>
      </c>
      <c r="B13" s="48">
        <v>3</v>
      </c>
      <c r="C13" s="49" t="s">
        <v>28</v>
      </c>
      <c r="D13" s="50"/>
      <c r="E13" s="51">
        <v>21</v>
      </c>
      <c r="F13" s="51">
        <v>21</v>
      </c>
      <c r="G13" s="51">
        <v>100</v>
      </c>
      <c r="H13" s="52">
        <v>0</v>
      </c>
      <c r="I13" s="51">
        <v>2</v>
      </c>
      <c r="J13" s="51">
        <v>2</v>
      </c>
      <c r="K13" s="51">
        <v>100</v>
      </c>
      <c r="L13" s="52">
        <v>0</v>
      </c>
      <c r="M13" s="96">
        <v>3863</v>
      </c>
      <c r="N13" s="47">
        <v>3760</v>
      </c>
      <c r="O13" s="47">
        <v>3862</v>
      </c>
      <c r="P13" s="77">
        <v>99.9741133833808</v>
      </c>
      <c r="Q13" s="108"/>
      <c r="R13" s="109"/>
      <c r="S13" s="123"/>
      <c r="T13" s="119"/>
      <c r="U13" s="121"/>
      <c r="V13" s="107"/>
      <c r="W13" s="118"/>
      <c r="X13" s="108"/>
      <c r="Y13" s="122"/>
      <c r="Z13" s="107"/>
      <c r="AA13" s="107"/>
      <c r="AB13" s="107"/>
      <c r="AC13" s="107"/>
      <c r="AD13" s="107"/>
      <c r="AE13" s="107"/>
      <c r="GP13" s="47">
        <v>21</v>
      </c>
      <c r="GQ13" s="47">
        <v>21</v>
      </c>
      <c r="GR13" s="47">
        <v>56</v>
      </c>
      <c r="GS13" s="47">
        <v>56</v>
      </c>
      <c r="GT13" s="47">
        <v>3863</v>
      </c>
    </row>
    <row r="14" spans="1:202" s="3" customFormat="1" ht="12" customHeight="1">
      <c r="A14" s="90">
        <v>103010104000000</v>
      </c>
      <c r="B14" s="48">
        <v>4</v>
      </c>
      <c r="C14" s="49" t="s">
        <v>29</v>
      </c>
      <c r="D14" s="50"/>
      <c r="E14" s="51">
        <v>4</v>
      </c>
      <c r="F14" s="51">
        <v>4</v>
      </c>
      <c r="G14" s="51">
        <v>100</v>
      </c>
      <c r="H14" s="52">
        <v>0</v>
      </c>
      <c r="I14" s="51">
        <v>3</v>
      </c>
      <c r="J14" s="51">
        <v>3</v>
      </c>
      <c r="K14" s="51">
        <v>100</v>
      </c>
      <c r="L14" s="52">
        <v>0</v>
      </c>
      <c r="M14" s="96">
        <v>442</v>
      </c>
      <c r="N14" s="47">
        <v>456</v>
      </c>
      <c r="O14" s="47">
        <v>467</v>
      </c>
      <c r="P14" s="77">
        <v>105.65610859728507</v>
      </c>
      <c r="Q14" s="108"/>
      <c r="R14" s="109"/>
      <c r="S14" s="119"/>
      <c r="T14" s="119"/>
      <c r="U14" s="121"/>
      <c r="V14" s="107"/>
      <c r="W14" s="118"/>
      <c r="X14" s="108"/>
      <c r="Y14" s="122"/>
      <c r="Z14" s="107"/>
      <c r="AA14" s="107"/>
      <c r="AB14" s="107"/>
      <c r="AC14" s="107"/>
      <c r="AD14" s="107"/>
      <c r="AE14" s="107"/>
      <c r="GP14" s="47">
        <v>4</v>
      </c>
      <c r="GQ14" s="47">
        <v>4</v>
      </c>
      <c r="GR14" s="47">
        <v>10</v>
      </c>
      <c r="GS14" s="47">
        <v>10</v>
      </c>
      <c r="GT14" s="47">
        <v>442</v>
      </c>
    </row>
    <row r="15" spans="1:202" s="3" customFormat="1" ht="12" customHeight="1">
      <c r="A15" s="91"/>
      <c r="B15" s="48">
        <v>5</v>
      </c>
      <c r="C15" s="49" t="s">
        <v>82</v>
      </c>
      <c r="D15" s="50"/>
      <c r="E15" s="51">
        <v>4</v>
      </c>
      <c r="F15" s="51">
        <v>4</v>
      </c>
      <c r="G15" s="51">
        <v>100</v>
      </c>
      <c r="H15" s="52">
        <v>0</v>
      </c>
      <c r="I15" s="51">
        <v>0</v>
      </c>
      <c r="J15" s="51">
        <v>0</v>
      </c>
      <c r="K15" s="51" t="e">
        <v>#DIV/0!</v>
      </c>
      <c r="L15" s="52">
        <v>0</v>
      </c>
      <c r="M15" s="96">
        <v>375</v>
      </c>
      <c r="N15" s="47">
        <v>382</v>
      </c>
      <c r="O15" s="47">
        <v>392</v>
      </c>
      <c r="P15" s="77">
        <v>104.53333333333332</v>
      </c>
      <c r="Q15" s="108"/>
      <c r="R15" s="109"/>
      <c r="S15" s="119"/>
      <c r="T15" s="119"/>
      <c r="U15" s="121"/>
      <c r="V15" s="107"/>
      <c r="W15" s="118"/>
      <c r="X15" s="108"/>
      <c r="Y15" s="122"/>
      <c r="Z15" s="107"/>
      <c r="AA15" s="107"/>
      <c r="AB15" s="107"/>
      <c r="AC15" s="107"/>
      <c r="AD15" s="107"/>
      <c r="AE15" s="107"/>
      <c r="GP15" s="47">
        <v>4</v>
      </c>
      <c r="GQ15" s="47">
        <v>4</v>
      </c>
      <c r="GR15" s="47">
        <v>5</v>
      </c>
      <c r="GS15" s="47">
        <v>5</v>
      </c>
      <c r="GT15" s="47">
        <v>375</v>
      </c>
    </row>
    <row r="16" spans="1:202" s="3" customFormat="1" ht="12" customHeight="1">
      <c r="A16" s="90">
        <v>103010105000000</v>
      </c>
      <c r="B16" s="48">
        <v>6</v>
      </c>
      <c r="C16" s="49" t="s">
        <v>83</v>
      </c>
      <c r="D16" s="50"/>
      <c r="E16" s="51">
        <v>7</v>
      </c>
      <c r="F16" s="51">
        <v>7</v>
      </c>
      <c r="G16" s="51">
        <v>100</v>
      </c>
      <c r="H16" s="52">
        <v>0</v>
      </c>
      <c r="I16" s="51">
        <v>2</v>
      </c>
      <c r="J16" s="51">
        <v>0</v>
      </c>
      <c r="K16" s="51">
        <v>0</v>
      </c>
      <c r="L16" s="52">
        <v>2</v>
      </c>
      <c r="M16" s="96">
        <v>910</v>
      </c>
      <c r="N16" s="47">
        <v>745</v>
      </c>
      <c r="O16" s="47">
        <v>779</v>
      </c>
      <c r="P16" s="77">
        <v>85.6043956043956</v>
      </c>
      <c r="Q16" s="108"/>
      <c r="R16" s="109"/>
      <c r="S16" s="123"/>
      <c r="T16" s="119"/>
      <c r="U16" s="121"/>
      <c r="V16" s="107"/>
      <c r="W16" s="118"/>
      <c r="X16" s="108"/>
      <c r="Y16" s="122"/>
      <c r="Z16" s="107"/>
      <c r="AA16" s="107"/>
      <c r="AB16" s="107"/>
      <c r="AC16" s="107"/>
      <c r="AD16" s="107"/>
      <c r="AE16" s="107"/>
      <c r="GP16" s="47">
        <v>7</v>
      </c>
      <c r="GQ16" s="47">
        <v>7</v>
      </c>
      <c r="GR16" s="47">
        <v>14</v>
      </c>
      <c r="GS16" s="47">
        <v>14</v>
      </c>
      <c r="GT16" s="47">
        <v>910</v>
      </c>
    </row>
    <row r="17" spans="1:202" s="3" customFormat="1" ht="12" customHeight="1">
      <c r="A17" s="90">
        <v>103010106000000</v>
      </c>
      <c r="B17" s="48">
        <v>7</v>
      </c>
      <c r="C17" s="49" t="s">
        <v>30</v>
      </c>
      <c r="D17" s="50"/>
      <c r="E17" s="51">
        <v>15</v>
      </c>
      <c r="F17" s="51">
        <v>15</v>
      </c>
      <c r="G17" s="51">
        <v>100</v>
      </c>
      <c r="H17" s="52">
        <v>0</v>
      </c>
      <c r="I17" s="51">
        <v>10</v>
      </c>
      <c r="J17" s="51">
        <v>6</v>
      </c>
      <c r="K17" s="51">
        <v>60</v>
      </c>
      <c r="L17" s="52">
        <v>4</v>
      </c>
      <c r="M17" s="96">
        <v>2548</v>
      </c>
      <c r="N17" s="47">
        <v>2643</v>
      </c>
      <c r="O17" s="47">
        <v>2705</v>
      </c>
      <c r="P17" s="77">
        <v>106.16169544740974</v>
      </c>
      <c r="Q17" s="108"/>
      <c r="R17" s="109"/>
      <c r="S17" s="119"/>
      <c r="T17" s="119"/>
      <c r="U17" s="121"/>
      <c r="V17" s="107"/>
      <c r="W17" s="118"/>
      <c r="X17" s="108"/>
      <c r="Y17" s="122"/>
      <c r="Z17" s="107"/>
      <c r="AA17" s="107"/>
      <c r="AB17" s="107"/>
      <c r="AC17" s="107"/>
      <c r="AD17" s="107"/>
      <c r="AE17" s="107"/>
      <c r="GP17" s="47">
        <v>15</v>
      </c>
      <c r="GQ17" s="47">
        <v>15</v>
      </c>
      <c r="GR17" s="47">
        <v>24</v>
      </c>
      <c r="GS17" s="47">
        <v>24</v>
      </c>
      <c r="GT17" s="47">
        <v>2548</v>
      </c>
    </row>
    <row r="18" spans="1:202" s="3" customFormat="1" ht="12" customHeight="1">
      <c r="A18" s="90">
        <v>103010107000000</v>
      </c>
      <c r="B18" s="48">
        <v>8</v>
      </c>
      <c r="C18" s="49" t="s">
        <v>31</v>
      </c>
      <c r="D18" s="50"/>
      <c r="E18" s="51">
        <v>12</v>
      </c>
      <c r="F18" s="51">
        <v>12</v>
      </c>
      <c r="G18" s="51">
        <v>100</v>
      </c>
      <c r="H18" s="52">
        <v>0</v>
      </c>
      <c r="I18" s="51">
        <v>3</v>
      </c>
      <c r="J18" s="51">
        <v>3</v>
      </c>
      <c r="K18" s="51">
        <v>100</v>
      </c>
      <c r="L18" s="52">
        <v>0</v>
      </c>
      <c r="M18" s="96">
        <v>3442</v>
      </c>
      <c r="N18" s="47">
        <v>2994</v>
      </c>
      <c r="O18" s="47">
        <v>3099</v>
      </c>
      <c r="P18" s="77">
        <v>90.0348634514817</v>
      </c>
      <c r="Q18" s="108"/>
      <c r="R18" s="109"/>
      <c r="S18" s="123"/>
      <c r="T18" s="119"/>
      <c r="U18" s="121"/>
      <c r="V18" s="107"/>
      <c r="W18" s="118"/>
      <c r="X18" s="108"/>
      <c r="Y18" s="122"/>
      <c r="Z18" s="107"/>
      <c r="AA18" s="107"/>
      <c r="AB18" s="107"/>
      <c r="AC18" s="107"/>
      <c r="AD18" s="107"/>
      <c r="AE18" s="107"/>
      <c r="GP18" s="47">
        <v>12</v>
      </c>
      <c r="GQ18" s="47">
        <v>12</v>
      </c>
      <c r="GR18" s="47">
        <v>13</v>
      </c>
      <c r="GS18" s="47">
        <v>13</v>
      </c>
      <c r="GT18" s="47">
        <v>705</v>
      </c>
    </row>
    <row r="19" spans="1:202" s="3" customFormat="1" ht="12" customHeight="1">
      <c r="A19" s="90">
        <v>103010108000000</v>
      </c>
      <c r="B19" s="48">
        <v>9</v>
      </c>
      <c r="C19" s="49" t="s">
        <v>32</v>
      </c>
      <c r="D19" s="50"/>
      <c r="E19" s="51">
        <v>6</v>
      </c>
      <c r="F19" s="51">
        <v>6</v>
      </c>
      <c r="G19" s="51">
        <v>100</v>
      </c>
      <c r="H19" s="52">
        <v>0</v>
      </c>
      <c r="I19" s="51">
        <v>2</v>
      </c>
      <c r="J19" s="51">
        <v>2</v>
      </c>
      <c r="K19" s="51">
        <v>100</v>
      </c>
      <c r="L19" s="52">
        <v>0</v>
      </c>
      <c r="M19" s="96">
        <v>647</v>
      </c>
      <c r="N19" s="47">
        <v>504</v>
      </c>
      <c r="O19" s="47">
        <v>506</v>
      </c>
      <c r="P19" s="77">
        <v>78.20710973724884</v>
      </c>
      <c r="Q19" s="108"/>
      <c r="R19" s="109"/>
      <c r="S19" s="123"/>
      <c r="T19" s="119"/>
      <c r="U19" s="121"/>
      <c r="V19" s="107"/>
      <c r="W19" s="118"/>
      <c r="X19" s="108"/>
      <c r="Y19" s="122"/>
      <c r="Z19" s="107"/>
      <c r="AA19" s="107"/>
      <c r="AB19" s="107"/>
      <c r="AC19" s="107"/>
      <c r="AD19" s="107"/>
      <c r="AE19" s="107"/>
      <c r="GP19" s="47">
        <v>6</v>
      </c>
      <c r="GQ19" s="47">
        <v>6</v>
      </c>
      <c r="GR19" s="47">
        <v>28</v>
      </c>
      <c r="GS19" s="47">
        <v>28</v>
      </c>
      <c r="GT19" s="47">
        <v>3442</v>
      </c>
    </row>
    <row r="20" spans="1:202" s="3" customFormat="1" ht="12" customHeight="1">
      <c r="A20" s="90">
        <v>103010109000000</v>
      </c>
      <c r="B20" s="48">
        <v>10</v>
      </c>
      <c r="C20" s="49" t="s">
        <v>33</v>
      </c>
      <c r="D20" s="50"/>
      <c r="E20" s="51">
        <v>17</v>
      </c>
      <c r="F20" s="51">
        <v>17</v>
      </c>
      <c r="G20" s="51">
        <v>100</v>
      </c>
      <c r="H20" s="52">
        <v>0</v>
      </c>
      <c r="I20" s="51">
        <v>5</v>
      </c>
      <c r="J20" s="51">
        <v>5</v>
      </c>
      <c r="K20" s="51">
        <v>100</v>
      </c>
      <c r="L20" s="52">
        <v>0</v>
      </c>
      <c r="M20" s="96">
        <v>3147</v>
      </c>
      <c r="N20" s="47">
        <v>2879</v>
      </c>
      <c r="O20" s="47">
        <v>2911</v>
      </c>
      <c r="P20" s="77">
        <v>92.5007944073721</v>
      </c>
      <c r="Q20" s="108"/>
      <c r="R20" s="109"/>
      <c r="S20" s="123"/>
      <c r="T20" s="119"/>
      <c r="U20" s="121"/>
      <c r="V20" s="107"/>
      <c r="W20" s="118"/>
      <c r="X20" s="108"/>
      <c r="Y20" s="122"/>
      <c r="Z20" s="107"/>
      <c r="AA20" s="107"/>
      <c r="AB20" s="107"/>
      <c r="AC20" s="107"/>
      <c r="AD20" s="107"/>
      <c r="AE20" s="107"/>
      <c r="GP20" s="47">
        <v>17</v>
      </c>
      <c r="GQ20" s="47">
        <v>17</v>
      </c>
      <c r="GR20" s="47">
        <v>14</v>
      </c>
      <c r="GS20" s="47">
        <v>14</v>
      </c>
      <c r="GT20" s="47">
        <v>647</v>
      </c>
    </row>
    <row r="21" spans="1:202" s="3" customFormat="1" ht="12" customHeight="1">
      <c r="A21" s="90">
        <v>103010110000000</v>
      </c>
      <c r="B21" s="48">
        <v>11</v>
      </c>
      <c r="C21" s="49" t="s">
        <v>71</v>
      </c>
      <c r="D21" s="50"/>
      <c r="E21" s="51">
        <v>5</v>
      </c>
      <c r="F21" s="51">
        <v>5</v>
      </c>
      <c r="G21" s="51">
        <v>100</v>
      </c>
      <c r="H21" s="52">
        <v>0</v>
      </c>
      <c r="I21" s="51">
        <v>2</v>
      </c>
      <c r="J21" s="51">
        <v>2</v>
      </c>
      <c r="K21" s="51">
        <v>100</v>
      </c>
      <c r="L21" s="52">
        <v>0</v>
      </c>
      <c r="M21" s="96">
        <v>932</v>
      </c>
      <c r="N21" s="47">
        <v>765</v>
      </c>
      <c r="O21" s="47">
        <v>778</v>
      </c>
      <c r="P21" s="77">
        <v>83.47639484978541</v>
      </c>
      <c r="Q21" s="108"/>
      <c r="R21" s="109"/>
      <c r="S21" s="123"/>
      <c r="T21" s="119"/>
      <c r="U21" s="121"/>
      <c r="V21" s="107"/>
      <c r="W21" s="118"/>
      <c r="X21" s="108"/>
      <c r="Y21" s="122"/>
      <c r="Z21" s="107"/>
      <c r="AA21" s="107"/>
      <c r="AB21" s="107"/>
      <c r="AC21" s="107"/>
      <c r="AD21" s="107"/>
      <c r="AE21" s="107"/>
      <c r="GP21" s="47">
        <v>5</v>
      </c>
      <c r="GQ21" s="47">
        <v>5</v>
      </c>
      <c r="GR21" s="47">
        <v>43</v>
      </c>
      <c r="GS21" s="47">
        <v>43</v>
      </c>
      <c r="GT21" s="47">
        <v>3147</v>
      </c>
    </row>
    <row r="22" spans="1:202" s="3" customFormat="1" ht="12" customHeight="1">
      <c r="A22" s="90">
        <v>103010111000000</v>
      </c>
      <c r="B22" s="48">
        <v>12</v>
      </c>
      <c r="C22" s="49" t="s">
        <v>34</v>
      </c>
      <c r="D22" s="50"/>
      <c r="E22" s="51">
        <v>6</v>
      </c>
      <c r="F22" s="51">
        <v>6</v>
      </c>
      <c r="G22" s="51">
        <v>100</v>
      </c>
      <c r="H22" s="52">
        <v>0</v>
      </c>
      <c r="I22" s="51">
        <v>3</v>
      </c>
      <c r="J22" s="51">
        <v>0</v>
      </c>
      <c r="K22" s="51">
        <v>0</v>
      </c>
      <c r="L22" s="52">
        <v>3</v>
      </c>
      <c r="M22" s="96">
        <v>705</v>
      </c>
      <c r="N22" s="47">
        <v>553</v>
      </c>
      <c r="O22" s="47">
        <v>569</v>
      </c>
      <c r="P22" s="77">
        <v>80.70921985815603</v>
      </c>
      <c r="Q22" s="108"/>
      <c r="R22" s="109"/>
      <c r="S22" s="123"/>
      <c r="T22" s="119"/>
      <c r="U22" s="121"/>
      <c r="V22" s="107"/>
      <c r="W22" s="118"/>
      <c r="X22" s="108"/>
      <c r="Y22" s="122"/>
      <c r="Z22" s="107"/>
      <c r="AA22" s="107"/>
      <c r="AB22" s="107"/>
      <c r="AC22" s="107"/>
      <c r="AD22" s="107"/>
      <c r="AE22" s="107"/>
      <c r="GP22" s="47">
        <v>6</v>
      </c>
      <c r="GQ22" s="47">
        <v>6</v>
      </c>
      <c r="GR22" s="47">
        <v>14</v>
      </c>
      <c r="GS22" s="47">
        <v>14</v>
      </c>
      <c r="GT22" s="47">
        <v>932</v>
      </c>
    </row>
    <row r="23" spans="1:202" s="3" customFormat="1" ht="12" customHeight="1">
      <c r="A23" s="90">
        <v>103010112000000</v>
      </c>
      <c r="B23" s="48">
        <v>13</v>
      </c>
      <c r="C23" s="49" t="s">
        <v>84</v>
      </c>
      <c r="D23" s="50"/>
      <c r="E23" s="51">
        <v>11</v>
      </c>
      <c r="F23" s="51">
        <v>11</v>
      </c>
      <c r="G23" s="51">
        <v>100</v>
      </c>
      <c r="H23" s="52">
        <v>0</v>
      </c>
      <c r="I23" s="51">
        <v>9</v>
      </c>
      <c r="J23" s="51">
        <v>3</v>
      </c>
      <c r="K23" s="51">
        <v>33.33333333333333</v>
      </c>
      <c r="L23" s="52">
        <v>6</v>
      </c>
      <c r="M23" s="96">
        <v>968</v>
      </c>
      <c r="N23" s="47">
        <v>580</v>
      </c>
      <c r="O23" s="47">
        <v>587</v>
      </c>
      <c r="P23" s="77">
        <v>60.64049586776859</v>
      </c>
      <c r="Q23" s="108"/>
      <c r="R23" s="109"/>
      <c r="S23" s="123"/>
      <c r="T23" s="119"/>
      <c r="U23" s="121"/>
      <c r="V23" s="107"/>
      <c r="W23" s="118"/>
      <c r="X23" s="108"/>
      <c r="Y23" s="122"/>
      <c r="Z23" s="107"/>
      <c r="AA23" s="107"/>
      <c r="AB23" s="107"/>
      <c r="AC23" s="107"/>
      <c r="AD23" s="107"/>
      <c r="AE23" s="107"/>
      <c r="GP23" s="47">
        <v>11</v>
      </c>
      <c r="GQ23" s="47">
        <v>11</v>
      </c>
      <c r="GR23" s="47">
        <v>27</v>
      </c>
      <c r="GS23" s="47">
        <v>27</v>
      </c>
      <c r="GT23" s="47">
        <v>968</v>
      </c>
    </row>
    <row r="24" spans="1:202" s="3" customFormat="1" ht="12" customHeight="1">
      <c r="A24" s="90">
        <v>103010113000000</v>
      </c>
      <c r="B24" s="48">
        <v>14</v>
      </c>
      <c r="C24" s="49" t="s">
        <v>35</v>
      </c>
      <c r="D24" s="50"/>
      <c r="E24" s="51">
        <v>8</v>
      </c>
      <c r="F24" s="51">
        <v>8</v>
      </c>
      <c r="G24" s="51">
        <v>100</v>
      </c>
      <c r="H24" s="52">
        <v>0</v>
      </c>
      <c r="I24" s="51">
        <v>5</v>
      </c>
      <c r="J24" s="51">
        <v>5</v>
      </c>
      <c r="K24" s="51">
        <v>100</v>
      </c>
      <c r="L24" s="52">
        <v>0</v>
      </c>
      <c r="M24" s="96">
        <v>1370</v>
      </c>
      <c r="N24" s="47">
        <v>1251</v>
      </c>
      <c r="O24" s="47">
        <v>1278</v>
      </c>
      <c r="P24" s="77">
        <v>93.28467153284672</v>
      </c>
      <c r="Q24" s="108"/>
      <c r="R24" s="109"/>
      <c r="S24" s="123"/>
      <c r="T24" s="119"/>
      <c r="U24" s="121"/>
      <c r="V24" s="107"/>
      <c r="W24" s="118"/>
      <c r="X24" s="108"/>
      <c r="Y24" s="122"/>
      <c r="Z24" s="107"/>
      <c r="AA24" s="107"/>
      <c r="AB24" s="107"/>
      <c r="AC24" s="107"/>
      <c r="AD24" s="107"/>
      <c r="AE24" s="107"/>
      <c r="GP24" s="47">
        <v>8</v>
      </c>
      <c r="GQ24" s="47">
        <v>8</v>
      </c>
      <c r="GR24" s="47">
        <v>18</v>
      </c>
      <c r="GS24" s="47">
        <v>18</v>
      </c>
      <c r="GT24" s="47">
        <v>1370</v>
      </c>
    </row>
    <row r="25" spans="1:202" s="3" customFormat="1" ht="12" customHeight="1">
      <c r="A25" s="90">
        <v>103010114000000</v>
      </c>
      <c r="B25" s="48">
        <v>15</v>
      </c>
      <c r="C25" s="49" t="s">
        <v>36</v>
      </c>
      <c r="D25" s="50"/>
      <c r="E25" s="51">
        <v>12</v>
      </c>
      <c r="F25" s="51">
        <v>12</v>
      </c>
      <c r="G25" s="51">
        <v>100</v>
      </c>
      <c r="H25" s="52">
        <v>0</v>
      </c>
      <c r="I25" s="51">
        <v>2</v>
      </c>
      <c r="J25" s="51">
        <v>1</v>
      </c>
      <c r="K25" s="51">
        <v>50</v>
      </c>
      <c r="L25" s="52">
        <v>1</v>
      </c>
      <c r="M25" s="96">
        <v>746</v>
      </c>
      <c r="N25" s="47">
        <v>310</v>
      </c>
      <c r="O25" s="47">
        <v>310</v>
      </c>
      <c r="P25" s="77">
        <v>41.55495978552279</v>
      </c>
      <c r="Q25" s="108"/>
      <c r="R25" s="109"/>
      <c r="S25" s="123"/>
      <c r="T25" s="119"/>
      <c r="U25" s="121"/>
      <c r="V25" s="107"/>
      <c r="W25" s="118"/>
      <c r="X25" s="108"/>
      <c r="Y25" s="122"/>
      <c r="Z25" s="107"/>
      <c r="AA25" s="107"/>
      <c r="AB25" s="107"/>
      <c r="AC25" s="107"/>
      <c r="AD25" s="107"/>
      <c r="AE25" s="107"/>
      <c r="GP25" s="47">
        <v>12</v>
      </c>
      <c r="GQ25" s="47">
        <v>12</v>
      </c>
      <c r="GR25" s="47">
        <v>16</v>
      </c>
      <c r="GS25" s="47">
        <v>13</v>
      </c>
      <c r="GT25" s="47">
        <v>746</v>
      </c>
    </row>
    <row r="26" spans="1:202" s="3" customFormat="1" ht="12" customHeight="1">
      <c r="A26" s="90">
        <v>103010115000000</v>
      </c>
      <c r="B26" s="48">
        <v>16</v>
      </c>
      <c r="C26" s="49" t="s">
        <v>37</v>
      </c>
      <c r="D26" s="50"/>
      <c r="E26" s="51">
        <v>11</v>
      </c>
      <c r="F26" s="51">
        <v>11</v>
      </c>
      <c r="G26" s="51">
        <v>100</v>
      </c>
      <c r="H26" s="52">
        <v>0</v>
      </c>
      <c r="I26" s="51">
        <v>7</v>
      </c>
      <c r="J26" s="51">
        <v>7</v>
      </c>
      <c r="K26" s="51">
        <v>100</v>
      </c>
      <c r="L26" s="52">
        <v>0</v>
      </c>
      <c r="M26" s="96">
        <v>2475</v>
      </c>
      <c r="N26" s="47">
        <v>2651</v>
      </c>
      <c r="O26" s="47">
        <v>2710</v>
      </c>
      <c r="P26" s="77">
        <v>109.4949494949495</v>
      </c>
      <c r="Q26" s="108"/>
      <c r="R26" s="109"/>
      <c r="S26" s="119"/>
      <c r="T26" s="119"/>
      <c r="U26" s="121"/>
      <c r="V26" s="107"/>
      <c r="W26" s="118"/>
      <c r="X26" s="108"/>
      <c r="Y26" s="122"/>
      <c r="Z26" s="107"/>
      <c r="AA26" s="107"/>
      <c r="AB26" s="107"/>
      <c r="AC26" s="107"/>
      <c r="AD26" s="107"/>
      <c r="AE26" s="107"/>
      <c r="GP26" s="47">
        <v>11</v>
      </c>
      <c r="GQ26" s="47">
        <v>11</v>
      </c>
      <c r="GR26" s="47">
        <v>16</v>
      </c>
      <c r="GS26" s="47">
        <v>16</v>
      </c>
      <c r="GT26" s="47">
        <v>2475</v>
      </c>
    </row>
    <row r="27" spans="1:202" s="3" customFormat="1" ht="12" customHeight="1">
      <c r="A27" s="90">
        <v>103010116000000</v>
      </c>
      <c r="B27" s="48">
        <v>17</v>
      </c>
      <c r="C27" s="49" t="s">
        <v>85</v>
      </c>
      <c r="D27" s="50"/>
      <c r="E27" s="51">
        <v>9</v>
      </c>
      <c r="F27" s="51">
        <v>9</v>
      </c>
      <c r="G27" s="51">
        <v>100</v>
      </c>
      <c r="H27" s="52">
        <v>0</v>
      </c>
      <c r="I27" s="51">
        <v>5</v>
      </c>
      <c r="J27" s="51">
        <v>4</v>
      </c>
      <c r="K27" s="51">
        <v>80</v>
      </c>
      <c r="L27" s="52">
        <v>1</v>
      </c>
      <c r="M27" s="96">
        <v>1478</v>
      </c>
      <c r="N27" s="47">
        <v>1374</v>
      </c>
      <c r="O27" s="47">
        <v>1410</v>
      </c>
      <c r="P27" s="77">
        <v>95.39918809201625</v>
      </c>
      <c r="Q27" s="108"/>
      <c r="R27" s="109"/>
      <c r="S27" s="123"/>
      <c r="T27" s="119"/>
      <c r="U27" s="121"/>
      <c r="V27" s="107"/>
      <c r="W27" s="118"/>
      <c r="X27" s="108"/>
      <c r="Y27" s="122"/>
      <c r="Z27" s="107"/>
      <c r="AA27" s="107"/>
      <c r="AB27" s="107"/>
      <c r="AC27" s="107"/>
      <c r="AD27" s="107"/>
      <c r="AE27" s="107"/>
      <c r="GP27" s="47">
        <v>9</v>
      </c>
      <c r="GQ27" s="47">
        <v>9</v>
      </c>
      <c r="GR27" s="47">
        <v>32</v>
      </c>
      <c r="GS27" s="47">
        <v>32</v>
      </c>
      <c r="GT27" s="47">
        <v>1478</v>
      </c>
    </row>
    <row r="28" spans="1:202" s="3" customFormat="1" ht="12" customHeight="1">
      <c r="A28" s="90">
        <v>103010118000000</v>
      </c>
      <c r="B28" s="48">
        <v>18</v>
      </c>
      <c r="C28" s="49" t="s">
        <v>38</v>
      </c>
      <c r="D28" s="50"/>
      <c r="E28" s="51">
        <v>15</v>
      </c>
      <c r="F28" s="51">
        <v>15</v>
      </c>
      <c r="G28" s="51">
        <v>100</v>
      </c>
      <c r="H28" s="52">
        <v>0</v>
      </c>
      <c r="I28" s="51">
        <v>4</v>
      </c>
      <c r="J28" s="51">
        <v>3</v>
      </c>
      <c r="K28" s="51">
        <v>75</v>
      </c>
      <c r="L28" s="52">
        <v>1</v>
      </c>
      <c r="M28" s="96">
        <v>2728</v>
      </c>
      <c r="N28" s="47">
        <v>2900</v>
      </c>
      <c r="O28" s="47">
        <v>2951</v>
      </c>
      <c r="P28" s="77">
        <v>108.17448680351906</v>
      </c>
      <c r="Q28" s="108"/>
      <c r="R28" s="109"/>
      <c r="S28" s="119"/>
      <c r="T28" s="119"/>
      <c r="U28" s="121"/>
      <c r="V28" s="107"/>
      <c r="W28" s="118"/>
      <c r="X28" s="108"/>
      <c r="Y28" s="122"/>
      <c r="Z28" s="107"/>
      <c r="AA28" s="107"/>
      <c r="AB28" s="107"/>
      <c r="AC28" s="107"/>
      <c r="AD28" s="107"/>
      <c r="AE28" s="107"/>
      <c r="GP28" s="47">
        <v>15</v>
      </c>
      <c r="GQ28" s="47">
        <v>15</v>
      </c>
      <c r="GR28" s="47">
        <v>27</v>
      </c>
      <c r="GS28" s="47">
        <v>27</v>
      </c>
      <c r="GT28" s="47">
        <v>2728</v>
      </c>
    </row>
    <row r="29" spans="1:202" s="3" customFormat="1" ht="12" customHeight="1">
      <c r="A29" s="90">
        <v>103010118000000</v>
      </c>
      <c r="B29" s="48">
        <v>19</v>
      </c>
      <c r="C29" s="49" t="s">
        <v>39</v>
      </c>
      <c r="D29" s="50"/>
      <c r="E29" s="51">
        <v>19</v>
      </c>
      <c r="F29" s="51">
        <v>19</v>
      </c>
      <c r="G29" s="51">
        <v>100</v>
      </c>
      <c r="H29" s="52">
        <v>0</v>
      </c>
      <c r="I29" s="51">
        <v>7</v>
      </c>
      <c r="J29" s="51">
        <v>6</v>
      </c>
      <c r="K29" s="51">
        <v>85.71428571428571</v>
      </c>
      <c r="L29" s="52">
        <v>1</v>
      </c>
      <c r="M29" s="96">
        <v>2289</v>
      </c>
      <c r="N29" s="47">
        <v>2108</v>
      </c>
      <c r="O29" s="47">
        <v>2145</v>
      </c>
      <c r="P29" s="77">
        <v>93.70904325032765</v>
      </c>
      <c r="Q29" s="108"/>
      <c r="R29" s="109"/>
      <c r="S29" s="123"/>
      <c r="T29" s="119"/>
      <c r="U29" s="121"/>
      <c r="V29" s="107"/>
      <c r="W29" s="118"/>
      <c r="X29" s="108"/>
      <c r="Y29" s="122"/>
      <c r="Z29" s="107"/>
      <c r="AA29" s="107"/>
      <c r="AB29" s="107"/>
      <c r="AC29" s="107"/>
      <c r="AD29" s="107"/>
      <c r="AE29" s="107"/>
      <c r="GP29" s="47">
        <v>19</v>
      </c>
      <c r="GQ29" s="47">
        <v>19</v>
      </c>
      <c r="GR29" s="47">
        <v>30</v>
      </c>
      <c r="GS29" s="47">
        <v>30</v>
      </c>
      <c r="GT29" s="47">
        <v>2289</v>
      </c>
    </row>
    <row r="30" spans="1:202" s="3" customFormat="1" ht="12" customHeight="1">
      <c r="A30" s="90">
        <v>103010119000000</v>
      </c>
      <c r="B30" s="48">
        <v>20</v>
      </c>
      <c r="C30" s="49" t="s">
        <v>22</v>
      </c>
      <c r="D30" s="50"/>
      <c r="E30" s="51">
        <v>9</v>
      </c>
      <c r="F30" s="51">
        <v>9</v>
      </c>
      <c r="G30" s="51">
        <v>100</v>
      </c>
      <c r="H30" s="52">
        <v>0</v>
      </c>
      <c r="I30" s="51">
        <v>6</v>
      </c>
      <c r="J30" s="51">
        <v>6</v>
      </c>
      <c r="K30" s="51">
        <v>100</v>
      </c>
      <c r="L30" s="52">
        <v>0</v>
      </c>
      <c r="M30" s="96">
        <v>1341</v>
      </c>
      <c r="N30" s="47">
        <v>1348</v>
      </c>
      <c r="O30" s="47">
        <v>1374</v>
      </c>
      <c r="P30" s="77">
        <v>102.46085011185681</v>
      </c>
      <c r="Q30" s="108"/>
      <c r="R30" s="109"/>
      <c r="S30" s="119"/>
      <c r="T30" s="119"/>
      <c r="U30" s="121"/>
      <c r="V30" s="107"/>
      <c r="W30" s="118"/>
      <c r="X30" s="108"/>
      <c r="Y30" s="122"/>
      <c r="Z30" s="107"/>
      <c r="AA30" s="107"/>
      <c r="AB30" s="107"/>
      <c r="AC30" s="107"/>
      <c r="AD30" s="107"/>
      <c r="AE30" s="107"/>
      <c r="GP30" s="47">
        <v>9</v>
      </c>
      <c r="GQ30" s="47">
        <v>9</v>
      </c>
      <c r="GR30" s="47">
        <v>19</v>
      </c>
      <c r="GS30" s="47">
        <v>19</v>
      </c>
      <c r="GT30" s="47">
        <v>1341</v>
      </c>
    </row>
    <row r="31" spans="1:202" s="3" customFormat="1" ht="12" customHeight="1">
      <c r="A31" s="90">
        <v>103010120000000</v>
      </c>
      <c r="B31" s="48">
        <v>21</v>
      </c>
      <c r="C31" s="49" t="s">
        <v>73</v>
      </c>
      <c r="D31" s="50"/>
      <c r="E31" s="51">
        <v>9</v>
      </c>
      <c r="F31" s="51">
        <v>9</v>
      </c>
      <c r="G31" s="51">
        <v>100</v>
      </c>
      <c r="H31" s="52">
        <v>0</v>
      </c>
      <c r="I31" s="51">
        <v>2</v>
      </c>
      <c r="J31" s="51">
        <v>1</v>
      </c>
      <c r="K31" s="51">
        <v>50</v>
      </c>
      <c r="L31" s="52">
        <v>1</v>
      </c>
      <c r="M31" s="96">
        <v>1082</v>
      </c>
      <c r="N31" s="47">
        <v>1013</v>
      </c>
      <c r="O31" s="47">
        <v>1034</v>
      </c>
      <c r="P31" s="77">
        <v>95.56377079482439</v>
      </c>
      <c r="Q31" s="108"/>
      <c r="R31" s="109"/>
      <c r="S31" s="123"/>
      <c r="T31" s="119"/>
      <c r="U31" s="121"/>
      <c r="V31" s="107"/>
      <c r="W31" s="118"/>
      <c r="X31" s="108"/>
      <c r="Y31" s="122"/>
      <c r="Z31" s="107"/>
      <c r="AA31" s="107"/>
      <c r="AB31" s="107"/>
      <c r="AC31" s="107"/>
      <c r="AD31" s="107"/>
      <c r="AE31" s="107"/>
      <c r="GP31" s="47">
        <v>9</v>
      </c>
      <c r="GQ31" s="47">
        <v>9</v>
      </c>
      <c r="GR31" s="47">
        <v>13</v>
      </c>
      <c r="GS31" s="47">
        <v>13</v>
      </c>
      <c r="GT31" s="47">
        <v>1082</v>
      </c>
    </row>
    <row r="32" spans="1:202" s="3" customFormat="1" ht="12" customHeight="1">
      <c r="A32" s="90">
        <v>103010121000000</v>
      </c>
      <c r="B32" s="48">
        <v>22</v>
      </c>
      <c r="C32" s="49" t="s">
        <v>24</v>
      </c>
      <c r="D32" s="50"/>
      <c r="E32" s="51">
        <v>19</v>
      </c>
      <c r="F32" s="51">
        <v>19</v>
      </c>
      <c r="G32" s="51">
        <v>100</v>
      </c>
      <c r="H32" s="52">
        <v>0</v>
      </c>
      <c r="I32" s="51">
        <v>3</v>
      </c>
      <c r="J32" s="51">
        <v>3</v>
      </c>
      <c r="K32" s="51">
        <v>100</v>
      </c>
      <c r="L32" s="52">
        <v>0</v>
      </c>
      <c r="M32" s="96">
        <v>2217</v>
      </c>
      <c r="N32" s="47">
        <v>2141</v>
      </c>
      <c r="O32" s="47">
        <v>2219</v>
      </c>
      <c r="P32" s="77">
        <v>100.09021199819577</v>
      </c>
      <c r="Q32" s="108"/>
      <c r="R32" s="109"/>
      <c r="S32" s="123"/>
      <c r="T32" s="119"/>
      <c r="U32" s="121"/>
      <c r="V32" s="107"/>
      <c r="W32" s="118"/>
      <c r="X32" s="108"/>
      <c r="Y32" s="122"/>
      <c r="Z32" s="107"/>
      <c r="AA32" s="107"/>
      <c r="AB32" s="107"/>
      <c r="AC32" s="107"/>
      <c r="AD32" s="107"/>
      <c r="AE32" s="107"/>
      <c r="GP32" s="47">
        <v>19</v>
      </c>
      <c r="GQ32" s="47">
        <v>19</v>
      </c>
      <c r="GR32" s="47">
        <v>43</v>
      </c>
      <c r="GS32" s="47">
        <v>43</v>
      </c>
      <c r="GT32" s="47">
        <v>2217</v>
      </c>
    </row>
    <row r="33" spans="1:202" s="3" customFormat="1" ht="12" customHeight="1">
      <c r="A33" s="90">
        <v>103010122000000</v>
      </c>
      <c r="B33" s="48">
        <v>23</v>
      </c>
      <c r="C33" s="49" t="s">
        <v>25</v>
      </c>
      <c r="D33" s="50"/>
      <c r="E33" s="51">
        <v>6</v>
      </c>
      <c r="F33" s="51">
        <v>6</v>
      </c>
      <c r="G33" s="51">
        <v>100</v>
      </c>
      <c r="H33" s="52">
        <v>0</v>
      </c>
      <c r="I33" s="51">
        <v>2</v>
      </c>
      <c r="J33" s="51">
        <v>2</v>
      </c>
      <c r="K33" s="51">
        <v>100</v>
      </c>
      <c r="L33" s="52">
        <v>0</v>
      </c>
      <c r="M33" s="96">
        <v>1249</v>
      </c>
      <c r="N33" s="47">
        <v>1315</v>
      </c>
      <c r="O33" s="47">
        <v>1335</v>
      </c>
      <c r="P33" s="77">
        <v>106.88550840672536</v>
      </c>
      <c r="Q33" s="108"/>
      <c r="R33" s="109"/>
      <c r="S33" s="119"/>
      <c r="T33" s="119"/>
      <c r="U33" s="121"/>
      <c r="V33" s="107"/>
      <c r="W33" s="118"/>
      <c r="X33" s="108"/>
      <c r="Y33" s="122"/>
      <c r="Z33" s="107"/>
      <c r="AA33" s="107"/>
      <c r="AB33" s="107"/>
      <c r="AC33" s="107"/>
      <c r="AD33" s="107"/>
      <c r="AE33" s="107"/>
      <c r="GP33" s="47">
        <v>6</v>
      </c>
      <c r="GQ33" s="47">
        <v>6</v>
      </c>
      <c r="GR33" s="47">
        <v>10</v>
      </c>
      <c r="GS33" s="47">
        <v>10</v>
      </c>
      <c r="GT33" s="47">
        <v>1249</v>
      </c>
    </row>
    <row r="34" spans="1:202" s="3" customFormat="1" ht="12" customHeight="1">
      <c r="A34" s="90">
        <v>103010123000000</v>
      </c>
      <c r="B34" s="48">
        <v>24</v>
      </c>
      <c r="C34" s="49" t="s">
        <v>40</v>
      </c>
      <c r="D34" s="50"/>
      <c r="E34" s="51">
        <v>11</v>
      </c>
      <c r="F34" s="51">
        <v>11</v>
      </c>
      <c r="G34" s="51">
        <v>100</v>
      </c>
      <c r="H34" s="52">
        <v>0</v>
      </c>
      <c r="I34" s="51">
        <v>6</v>
      </c>
      <c r="J34" s="51">
        <v>5</v>
      </c>
      <c r="K34" s="51">
        <v>83.33333333333334</v>
      </c>
      <c r="L34" s="52">
        <v>1</v>
      </c>
      <c r="M34" s="96">
        <v>3140</v>
      </c>
      <c r="N34" s="47">
        <v>3430</v>
      </c>
      <c r="O34" s="47">
        <v>3485</v>
      </c>
      <c r="P34" s="77">
        <v>110.98726114649682</v>
      </c>
      <c r="Q34" s="108"/>
      <c r="R34" s="109"/>
      <c r="S34" s="119"/>
      <c r="T34" s="119"/>
      <c r="U34" s="121"/>
      <c r="V34" s="107"/>
      <c r="W34" s="118"/>
      <c r="X34" s="108"/>
      <c r="Y34" s="122"/>
      <c r="Z34" s="107"/>
      <c r="AA34" s="107"/>
      <c r="AB34" s="107"/>
      <c r="AC34" s="107"/>
      <c r="AD34" s="107"/>
      <c r="AE34" s="107"/>
      <c r="GP34" s="47">
        <v>11</v>
      </c>
      <c r="GQ34" s="47">
        <v>11</v>
      </c>
      <c r="GR34" s="47">
        <v>35</v>
      </c>
      <c r="GS34" s="47">
        <v>35</v>
      </c>
      <c r="GT34" s="47">
        <v>3140</v>
      </c>
    </row>
    <row r="35" spans="1:202" s="3" customFormat="1" ht="12" customHeight="1">
      <c r="A35" s="90">
        <v>103010124000000</v>
      </c>
      <c r="B35" s="48">
        <v>25</v>
      </c>
      <c r="C35" s="49" t="s">
        <v>74</v>
      </c>
      <c r="D35" s="50"/>
      <c r="E35" s="51">
        <v>10</v>
      </c>
      <c r="F35" s="51">
        <v>10</v>
      </c>
      <c r="G35" s="51">
        <v>100</v>
      </c>
      <c r="H35" s="52">
        <v>0</v>
      </c>
      <c r="I35" s="51">
        <v>4</v>
      </c>
      <c r="J35" s="51">
        <v>4</v>
      </c>
      <c r="K35" s="51">
        <v>100</v>
      </c>
      <c r="L35" s="52">
        <v>0</v>
      </c>
      <c r="M35" s="96">
        <v>980</v>
      </c>
      <c r="N35" s="47">
        <v>459</v>
      </c>
      <c r="O35" s="47">
        <v>459</v>
      </c>
      <c r="P35" s="77">
        <v>46.83673469387755</v>
      </c>
      <c r="Q35" s="108"/>
      <c r="R35" s="109"/>
      <c r="S35" s="123"/>
      <c r="T35" s="119"/>
      <c r="U35" s="121"/>
      <c r="V35" s="107"/>
      <c r="W35" s="118"/>
      <c r="X35" s="108"/>
      <c r="Y35" s="122"/>
      <c r="Z35" s="107"/>
      <c r="AA35" s="107"/>
      <c r="AB35" s="107"/>
      <c r="AC35" s="107"/>
      <c r="AD35" s="107"/>
      <c r="AE35" s="107"/>
      <c r="GP35" s="47">
        <v>10</v>
      </c>
      <c r="GQ35" s="47">
        <v>10</v>
      </c>
      <c r="GR35" s="47">
        <v>31</v>
      </c>
      <c r="GS35" s="47">
        <v>31</v>
      </c>
      <c r="GT35" s="47">
        <v>980</v>
      </c>
    </row>
    <row r="36" spans="1:202" s="3" customFormat="1" ht="12" customHeight="1">
      <c r="A36" s="90">
        <v>103010125000000</v>
      </c>
      <c r="B36" s="48">
        <v>26</v>
      </c>
      <c r="C36" s="49" t="s">
        <v>41</v>
      </c>
      <c r="D36" s="50"/>
      <c r="E36" s="51">
        <v>10</v>
      </c>
      <c r="F36" s="51">
        <v>10</v>
      </c>
      <c r="G36" s="51">
        <v>100</v>
      </c>
      <c r="H36" s="52">
        <v>0</v>
      </c>
      <c r="I36" s="51">
        <v>10</v>
      </c>
      <c r="J36" s="51">
        <v>8</v>
      </c>
      <c r="K36" s="51">
        <v>80</v>
      </c>
      <c r="L36" s="52">
        <v>2</v>
      </c>
      <c r="M36" s="96">
        <v>984</v>
      </c>
      <c r="N36" s="47">
        <v>1461</v>
      </c>
      <c r="O36" s="47">
        <v>1465</v>
      </c>
      <c r="P36" s="77">
        <v>148.8821138211382</v>
      </c>
      <c r="Q36" s="108"/>
      <c r="R36" s="124"/>
      <c r="S36" s="119"/>
      <c r="T36" s="119"/>
      <c r="U36" s="121"/>
      <c r="V36" s="107"/>
      <c r="W36" s="118"/>
      <c r="X36" s="108"/>
      <c r="Y36" s="122"/>
      <c r="Z36" s="107"/>
      <c r="AA36" s="107"/>
      <c r="AB36" s="107"/>
      <c r="AC36" s="107"/>
      <c r="AD36" s="107"/>
      <c r="AE36" s="107"/>
      <c r="GP36" s="47">
        <v>10</v>
      </c>
      <c r="GQ36" s="47">
        <v>10</v>
      </c>
      <c r="GR36" s="47">
        <v>23</v>
      </c>
      <c r="GS36" s="47">
        <v>23</v>
      </c>
      <c r="GT36" s="47">
        <v>984</v>
      </c>
    </row>
    <row r="37" spans="1:202" s="3" customFormat="1" ht="12" customHeight="1">
      <c r="A37" s="90">
        <v>103010126000000</v>
      </c>
      <c r="B37" s="48">
        <v>27</v>
      </c>
      <c r="C37" s="49" t="s">
        <v>86</v>
      </c>
      <c r="D37" s="53"/>
      <c r="E37" s="51">
        <v>8</v>
      </c>
      <c r="F37" s="51">
        <v>8</v>
      </c>
      <c r="G37" s="51">
        <v>100</v>
      </c>
      <c r="H37" s="52">
        <v>0</v>
      </c>
      <c r="I37" s="51">
        <v>3</v>
      </c>
      <c r="J37" s="51">
        <v>1</v>
      </c>
      <c r="K37" s="51">
        <v>33.33333333333333</v>
      </c>
      <c r="L37" s="52">
        <v>2</v>
      </c>
      <c r="M37" s="96">
        <v>1220</v>
      </c>
      <c r="N37" s="78">
        <v>1257</v>
      </c>
      <c r="O37" s="78">
        <v>1275</v>
      </c>
      <c r="P37" s="77">
        <v>104.50819672131149</v>
      </c>
      <c r="Q37" s="108"/>
      <c r="R37" s="125"/>
      <c r="S37" s="119"/>
      <c r="T37" s="119"/>
      <c r="U37" s="121"/>
      <c r="V37" s="107"/>
      <c r="W37" s="118"/>
      <c r="X37" s="108"/>
      <c r="Y37" s="122"/>
      <c r="Z37" s="107"/>
      <c r="AA37" s="107"/>
      <c r="AB37" s="107"/>
      <c r="AC37" s="107"/>
      <c r="AD37" s="107"/>
      <c r="AE37" s="107"/>
      <c r="GP37" s="78">
        <v>8</v>
      </c>
      <c r="GQ37" s="78">
        <v>8</v>
      </c>
      <c r="GR37" s="78">
        <v>9</v>
      </c>
      <c r="GS37" s="78">
        <v>9</v>
      </c>
      <c r="GT37" s="78">
        <v>1220</v>
      </c>
    </row>
    <row r="38" spans="1:202" s="3" customFormat="1" ht="12" customHeight="1">
      <c r="A38" s="92"/>
      <c r="B38" s="186" t="s">
        <v>146</v>
      </c>
      <c r="C38" s="187"/>
      <c r="D38" s="188"/>
      <c r="E38" s="54">
        <v>303</v>
      </c>
      <c r="F38" s="54">
        <v>303</v>
      </c>
      <c r="G38" s="54">
        <v>100</v>
      </c>
      <c r="H38" s="55">
        <v>0</v>
      </c>
      <c r="I38" s="54">
        <v>128</v>
      </c>
      <c r="J38" s="54">
        <v>100</v>
      </c>
      <c r="K38" s="54">
        <v>78.125</v>
      </c>
      <c r="L38" s="55">
        <v>28</v>
      </c>
      <c r="M38" s="57">
        <v>53062</v>
      </c>
      <c r="N38" s="54">
        <f>SUM(N11:N37)</f>
        <v>55301</v>
      </c>
      <c r="O38" s="54">
        <v>56409</v>
      </c>
      <c r="P38" s="56">
        <v>106.30771550261957</v>
      </c>
      <c r="Q38" s="127"/>
      <c r="R38" s="128"/>
      <c r="S38" s="126"/>
      <c r="T38" s="126"/>
      <c r="U38" s="129"/>
      <c r="V38" s="107"/>
      <c r="W38" s="118"/>
      <c r="X38" s="108"/>
      <c r="Y38" s="122"/>
      <c r="Z38" s="107"/>
      <c r="AA38" s="107"/>
      <c r="AB38" s="107"/>
      <c r="AC38" s="107"/>
      <c r="AD38" s="107"/>
      <c r="AE38" s="107"/>
      <c r="GP38" s="57">
        <v>303</v>
      </c>
      <c r="GQ38" s="57">
        <v>303</v>
      </c>
      <c r="GR38" s="57">
        <v>679</v>
      </c>
      <c r="GS38" s="57">
        <v>676</v>
      </c>
      <c r="GT38" s="57">
        <v>53062</v>
      </c>
    </row>
    <row r="39" spans="13:202" ht="12.75">
      <c r="M39" s="86"/>
      <c r="N39" s="86"/>
      <c r="R39" s="128"/>
      <c r="W39" s="118"/>
      <c r="X39" s="108"/>
      <c r="Y39" s="122"/>
      <c r="GP39" s="86">
        <v>303</v>
      </c>
      <c r="GQ39" s="86">
        <v>303</v>
      </c>
      <c r="GR39" s="86">
        <v>679</v>
      </c>
      <c r="GS39" s="86">
        <v>676</v>
      </c>
      <c r="GT39" s="86">
        <v>53062</v>
      </c>
    </row>
    <row r="40" spans="1:202" s="2" customFormat="1" ht="15" customHeight="1">
      <c r="A40" s="167" t="s">
        <v>3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05"/>
      <c r="R40" s="128"/>
      <c r="S40" s="104"/>
      <c r="T40" s="104"/>
      <c r="U40" s="104"/>
      <c r="V40" s="104"/>
      <c r="W40" s="118"/>
      <c r="X40" s="108"/>
      <c r="Y40" s="122"/>
      <c r="Z40" s="104"/>
      <c r="AA40" s="104"/>
      <c r="AB40" s="104"/>
      <c r="AC40" s="104"/>
      <c r="AD40" s="104"/>
      <c r="AE40" s="104"/>
      <c r="GP40" s="62"/>
      <c r="GQ40" s="62"/>
      <c r="GR40" s="62"/>
      <c r="GS40" s="62"/>
      <c r="GT40" s="62"/>
    </row>
    <row r="41" spans="1:31" s="3" customFormat="1" ht="12" customHeight="1">
      <c r="A41" s="168" t="s">
        <v>92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08"/>
      <c r="R41" s="128"/>
      <c r="S41" s="107"/>
      <c r="T41" s="107"/>
      <c r="U41" s="107"/>
      <c r="V41" s="107"/>
      <c r="W41" s="118"/>
      <c r="X41" s="108"/>
      <c r="Y41" s="122"/>
      <c r="Z41" s="107"/>
      <c r="AA41" s="107"/>
      <c r="AB41" s="107"/>
      <c r="AC41" s="107"/>
      <c r="AD41" s="107"/>
      <c r="AE41" s="107"/>
    </row>
    <row r="42" spans="1:31" s="3" customFormat="1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11"/>
      <c r="R42" s="128"/>
      <c r="S42" s="110"/>
      <c r="T42" s="110"/>
      <c r="U42" s="110"/>
      <c r="V42" s="107"/>
      <c r="W42" s="118"/>
      <c r="X42" s="108"/>
      <c r="Y42" s="122"/>
      <c r="Z42" s="107"/>
      <c r="AA42" s="107"/>
      <c r="AB42" s="107"/>
      <c r="AC42" s="107"/>
      <c r="AD42" s="107"/>
      <c r="AE42" s="107"/>
    </row>
    <row r="43" spans="1:31" s="3" customFormat="1" ht="12" customHeight="1">
      <c r="A43" s="169" t="s">
        <v>144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08"/>
      <c r="R43" s="128"/>
      <c r="S43" s="107"/>
      <c r="T43" s="107"/>
      <c r="U43" s="107"/>
      <c r="V43" s="107"/>
      <c r="W43" s="118"/>
      <c r="X43" s="108"/>
      <c r="Y43" s="122"/>
      <c r="Z43" s="107"/>
      <c r="AA43" s="107"/>
      <c r="AB43" s="107"/>
      <c r="AC43" s="107"/>
      <c r="AD43" s="107"/>
      <c r="AE43" s="107"/>
    </row>
    <row r="44" spans="1:31" s="3" customFormat="1" ht="12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08"/>
      <c r="R44" s="128"/>
      <c r="S44" s="107"/>
      <c r="T44" s="107"/>
      <c r="U44" s="107"/>
      <c r="V44" s="107"/>
      <c r="W44" s="118"/>
      <c r="X44" s="108"/>
      <c r="Y44" s="122"/>
      <c r="Z44" s="107"/>
      <c r="AA44" s="107"/>
      <c r="AB44" s="107"/>
      <c r="AC44" s="107"/>
      <c r="AD44" s="107"/>
      <c r="AE44" s="107"/>
    </row>
    <row r="45" spans="1:31" s="3" customFormat="1" ht="1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11"/>
      <c r="R45" s="128"/>
      <c r="S45" s="112"/>
      <c r="T45" s="112"/>
      <c r="U45" s="112"/>
      <c r="V45" s="107"/>
      <c r="W45" s="118"/>
      <c r="X45" s="108"/>
      <c r="Y45" s="122"/>
      <c r="Z45" s="107"/>
      <c r="AA45" s="107"/>
      <c r="AB45" s="107"/>
      <c r="AC45" s="107"/>
      <c r="AD45" s="107"/>
      <c r="AE45" s="107"/>
    </row>
    <row r="46" spans="1:31" s="101" customFormat="1" ht="12" customHeight="1">
      <c r="A46" s="179" t="s">
        <v>171</v>
      </c>
      <c r="B46" s="172" t="s">
        <v>75</v>
      </c>
      <c r="C46" s="173"/>
      <c r="D46" s="179" t="s">
        <v>172</v>
      </c>
      <c r="E46" s="176" t="s">
        <v>107</v>
      </c>
      <c r="F46" s="177"/>
      <c r="G46" s="177"/>
      <c r="H46" s="178"/>
      <c r="I46" s="176" t="s">
        <v>76</v>
      </c>
      <c r="J46" s="177"/>
      <c r="K46" s="177"/>
      <c r="L46" s="178"/>
      <c r="M46" s="176" t="s">
        <v>108</v>
      </c>
      <c r="N46" s="177"/>
      <c r="O46" s="177"/>
      <c r="P46" s="178"/>
      <c r="Q46" s="114"/>
      <c r="R46" s="128"/>
      <c r="S46" s="114"/>
      <c r="T46" s="114"/>
      <c r="U46" s="114"/>
      <c r="V46" s="113"/>
      <c r="W46" s="118"/>
      <c r="X46" s="108"/>
      <c r="Y46" s="122"/>
      <c r="Z46" s="113"/>
      <c r="AA46" s="113"/>
      <c r="AB46" s="113"/>
      <c r="AC46" s="113"/>
      <c r="AD46" s="113"/>
      <c r="AE46" s="113"/>
    </row>
    <row r="47" spans="1:31" s="101" customFormat="1" ht="12" customHeight="1">
      <c r="A47" s="180"/>
      <c r="B47" s="174"/>
      <c r="C47" s="175"/>
      <c r="D47" s="180"/>
      <c r="E47" s="182" t="s">
        <v>77</v>
      </c>
      <c r="F47" s="176" t="s">
        <v>78</v>
      </c>
      <c r="G47" s="178"/>
      <c r="H47" s="182" t="s">
        <v>79</v>
      </c>
      <c r="I47" s="182" t="s">
        <v>77</v>
      </c>
      <c r="J47" s="176" t="s">
        <v>78</v>
      </c>
      <c r="K47" s="178"/>
      <c r="L47" s="182" t="s">
        <v>79</v>
      </c>
      <c r="M47" s="179" t="s">
        <v>177</v>
      </c>
      <c r="N47" s="212" t="s">
        <v>111</v>
      </c>
      <c r="O47" s="213"/>
      <c r="P47" s="214"/>
      <c r="Q47" s="114"/>
      <c r="R47" s="128"/>
      <c r="S47" s="115"/>
      <c r="T47" s="114"/>
      <c r="U47" s="114"/>
      <c r="V47" s="113"/>
      <c r="W47" s="118"/>
      <c r="X47" s="108"/>
      <c r="Y47" s="122"/>
      <c r="Z47" s="113"/>
      <c r="AA47" s="113"/>
      <c r="AB47" s="113"/>
      <c r="AC47" s="113"/>
      <c r="AD47" s="113"/>
      <c r="AE47" s="113"/>
    </row>
    <row r="48" spans="1:31" s="101" customFormat="1" ht="22.5">
      <c r="A48" s="181"/>
      <c r="B48" s="184" t="s">
        <v>145</v>
      </c>
      <c r="C48" s="185"/>
      <c r="D48" s="181"/>
      <c r="E48" s="183"/>
      <c r="F48" s="102" t="s">
        <v>113</v>
      </c>
      <c r="G48" s="100" t="s">
        <v>80</v>
      </c>
      <c r="H48" s="183"/>
      <c r="I48" s="183"/>
      <c r="J48" s="102" t="s">
        <v>113</v>
      </c>
      <c r="K48" s="100" t="s">
        <v>80</v>
      </c>
      <c r="L48" s="183"/>
      <c r="M48" s="181"/>
      <c r="N48" s="164" t="s">
        <v>174</v>
      </c>
      <c r="O48" s="164" t="s">
        <v>175</v>
      </c>
      <c r="P48" s="165" t="s">
        <v>80</v>
      </c>
      <c r="Q48" s="117"/>
      <c r="R48" s="128"/>
      <c r="S48" s="115"/>
      <c r="T48" s="116"/>
      <c r="U48" s="114"/>
      <c r="V48" s="113"/>
      <c r="W48" s="118"/>
      <c r="X48" s="108"/>
      <c r="Y48" s="122"/>
      <c r="Z48" s="113"/>
      <c r="AA48" s="113"/>
      <c r="AB48" s="113"/>
      <c r="AC48" s="113"/>
      <c r="AD48" s="113"/>
      <c r="AE48" s="113"/>
    </row>
    <row r="49" spans="1:31" s="3" customFormat="1" ht="12" customHeight="1">
      <c r="A49" s="45"/>
      <c r="B49" s="44" t="s">
        <v>89</v>
      </c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08"/>
      <c r="R49" s="128"/>
      <c r="S49" s="107"/>
      <c r="T49" s="107"/>
      <c r="U49" s="107"/>
      <c r="V49" s="107"/>
      <c r="W49" s="118"/>
      <c r="X49" s="108"/>
      <c r="Y49" s="122"/>
      <c r="Z49" s="107"/>
      <c r="AA49" s="107"/>
      <c r="AB49" s="107"/>
      <c r="AC49" s="107"/>
      <c r="AD49" s="107"/>
      <c r="AE49" s="107"/>
    </row>
    <row r="50" spans="1:202" s="3" customFormat="1" ht="12" customHeight="1">
      <c r="A50" s="90">
        <v>103070101000000</v>
      </c>
      <c r="B50" s="48">
        <v>1</v>
      </c>
      <c r="C50" s="49" t="s">
        <v>42</v>
      </c>
      <c r="D50" s="50"/>
      <c r="E50" s="51">
        <v>8</v>
      </c>
      <c r="F50" s="51">
        <v>8</v>
      </c>
      <c r="G50" s="51">
        <v>100</v>
      </c>
      <c r="H50" s="52">
        <v>0</v>
      </c>
      <c r="I50" s="51">
        <v>155</v>
      </c>
      <c r="J50" s="51">
        <v>118</v>
      </c>
      <c r="K50" s="51">
        <v>76.12903225806451</v>
      </c>
      <c r="L50" s="52">
        <v>37</v>
      </c>
      <c r="M50" s="96">
        <v>4378</v>
      </c>
      <c r="N50" s="47">
        <v>3393</v>
      </c>
      <c r="O50" s="47">
        <v>3470</v>
      </c>
      <c r="P50" s="77">
        <v>79.25993604385565</v>
      </c>
      <c r="Q50" s="108"/>
      <c r="R50" s="128"/>
      <c r="S50" s="123"/>
      <c r="T50" s="119"/>
      <c r="U50" s="121"/>
      <c r="V50" s="107"/>
      <c r="W50" s="118"/>
      <c r="X50" s="108"/>
      <c r="Y50" s="122"/>
      <c r="Z50" s="107"/>
      <c r="AA50" s="107"/>
      <c r="AB50" s="107"/>
      <c r="AC50" s="107"/>
      <c r="AD50" s="107"/>
      <c r="AE50" s="107"/>
      <c r="GP50" s="47">
        <v>8</v>
      </c>
      <c r="GQ50" s="47">
        <v>8</v>
      </c>
      <c r="GR50" s="47">
        <v>155</v>
      </c>
      <c r="GS50" s="47">
        <v>118</v>
      </c>
      <c r="GT50" s="47">
        <v>4000</v>
      </c>
    </row>
    <row r="51" spans="1:202" s="3" customFormat="1" ht="12" customHeight="1">
      <c r="A51" s="90">
        <v>103070102000000</v>
      </c>
      <c r="B51" s="48">
        <v>2</v>
      </c>
      <c r="C51" s="49" t="s">
        <v>44</v>
      </c>
      <c r="D51" s="50"/>
      <c r="E51" s="51">
        <v>7</v>
      </c>
      <c r="F51" s="51">
        <v>7</v>
      </c>
      <c r="G51" s="51">
        <v>100</v>
      </c>
      <c r="H51" s="52">
        <v>0</v>
      </c>
      <c r="I51" s="51">
        <v>194</v>
      </c>
      <c r="J51" s="51">
        <v>140</v>
      </c>
      <c r="K51" s="51">
        <v>72.16494845360825</v>
      </c>
      <c r="L51" s="52">
        <v>54</v>
      </c>
      <c r="M51" s="96">
        <v>3350</v>
      </c>
      <c r="N51" s="47">
        <v>2694</v>
      </c>
      <c r="O51" s="47">
        <v>2732</v>
      </c>
      <c r="P51" s="77">
        <v>81.55223880597015</v>
      </c>
      <c r="Q51" s="108"/>
      <c r="R51" s="128"/>
      <c r="S51" s="123"/>
      <c r="T51" s="119"/>
      <c r="U51" s="121"/>
      <c r="V51" s="107"/>
      <c r="W51" s="118"/>
      <c r="X51" s="108"/>
      <c r="Y51" s="122"/>
      <c r="Z51" s="107"/>
      <c r="AA51" s="107"/>
      <c r="AB51" s="107"/>
      <c r="AC51" s="107"/>
      <c r="AD51" s="107"/>
      <c r="AE51" s="107"/>
      <c r="GP51" s="47">
        <v>7</v>
      </c>
      <c r="GQ51" s="47">
        <v>7</v>
      </c>
      <c r="GR51" s="47">
        <v>194</v>
      </c>
      <c r="GS51" s="47">
        <v>140</v>
      </c>
      <c r="GT51" s="47">
        <v>3000</v>
      </c>
    </row>
    <row r="52" spans="1:202" s="3" customFormat="1" ht="12" customHeight="1">
      <c r="A52" s="90">
        <v>103070103000000</v>
      </c>
      <c r="B52" s="48">
        <v>3</v>
      </c>
      <c r="C52" s="49" t="s">
        <v>45</v>
      </c>
      <c r="D52" s="50"/>
      <c r="E52" s="51">
        <v>10</v>
      </c>
      <c r="F52" s="51">
        <v>10</v>
      </c>
      <c r="G52" s="51">
        <v>100</v>
      </c>
      <c r="H52" s="52">
        <v>0</v>
      </c>
      <c r="I52" s="51">
        <v>143</v>
      </c>
      <c r="J52" s="51">
        <v>94</v>
      </c>
      <c r="K52" s="51">
        <v>65.73426573426573</v>
      </c>
      <c r="L52" s="52">
        <v>49</v>
      </c>
      <c r="M52" s="96">
        <v>2877</v>
      </c>
      <c r="N52" s="47">
        <v>2924</v>
      </c>
      <c r="O52" s="47">
        <v>2979</v>
      </c>
      <c r="P52" s="77">
        <v>103.5453597497393</v>
      </c>
      <c r="Q52" s="108"/>
      <c r="R52" s="128"/>
      <c r="S52" s="119"/>
      <c r="T52" s="119"/>
      <c r="U52" s="121"/>
      <c r="V52" s="107"/>
      <c r="W52" s="118"/>
      <c r="X52" s="108"/>
      <c r="Y52" s="122"/>
      <c r="Z52" s="107"/>
      <c r="AA52" s="107"/>
      <c r="AB52" s="107"/>
      <c r="AC52" s="107"/>
      <c r="AD52" s="107"/>
      <c r="AE52" s="107"/>
      <c r="GP52" s="47">
        <v>10</v>
      </c>
      <c r="GQ52" s="47">
        <v>10</v>
      </c>
      <c r="GR52" s="47">
        <v>143</v>
      </c>
      <c r="GS52" s="47">
        <v>94</v>
      </c>
      <c r="GT52" s="47">
        <v>3000</v>
      </c>
    </row>
    <row r="53" spans="1:202" s="3" customFormat="1" ht="12" customHeight="1">
      <c r="A53" s="90">
        <v>103070104000000</v>
      </c>
      <c r="B53" s="48">
        <v>4</v>
      </c>
      <c r="C53" s="49" t="s">
        <v>46</v>
      </c>
      <c r="D53" s="50"/>
      <c r="E53" s="51">
        <v>14</v>
      </c>
      <c r="F53" s="51">
        <v>14</v>
      </c>
      <c r="G53" s="51">
        <v>100</v>
      </c>
      <c r="H53" s="52">
        <v>0</v>
      </c>
      <c r="I53" s="51">
        <v>284</v>
      </c>
      <c r="J53" s="51">
        <v>233</v>
      </c>
      <c r="K53" s="51">
        <v>82.04225352112677</v>
      </c>
      <c r="L53" s="52">
        <v>51</v>
      </c>
      <c r="M53" s="96">
        <v>10874</v>
      </c>
      <c r="N53" s="47">
        <v>8916</v>
      </c>
      <c r="O53" s="47">
        <v>9041</v>
      </c>
      <c r="P53" s="77">
        <v>83.14327754276255</v>
      </c>
      <c r="Q53" s="108"/>
      <c r="R53" s="128"/>
      <c r="S53" s="123"/>
      <c r="T53" s="119"/>
      <c r="U53" s="121"/>
      <c r="V53" s="107"/>
      <c r="W53" s="118"/>
      <c r="X53" s="108"/>
      <c r="Y53" s="122"/>
      <c r="Z53" s="107"/>
      <c r="AA53" s="107"/>
      <c r="AB53" s="107"/>
      <c r="AC53" s="107"/>
      <c r="AD53" s="107"/>
      <c r="AE53" s="107"/>
      <c r="GP53" s="47">
        <v>14</v>
      </c>
      <c r="GQ53" s="47">
        <v>14</v>
      </c>
      <c r="GR53" s="47">
        <v>284</v>
      </c>
      <c r="GS53" s="47">
        <v>233</v>
      </c>
      <c r="GT53" s="47">
        <v>11000</v>
      </c>
    </row>
    <row r="54" spans="1:202" s="3" customFormat="1" ht="12" customHeight="1">
      <c r="A54" s="90">
        <v>103070105000000</v>
      </c>
      <c r="B54" s="48">
        <v>5</v>
      </c>
      <c r="C54" s="49" t="s">
        <v>47</v>
      </c>
      <c r="D54" s="50"/>
      <c r="E54" s="51">
        <v>9</v>
      </c>
      <c r="F54" s="51">
        <v>9</v>
      </c>
      <c r="G54" s="51">
        <v>100</v>
      </c>
      <c r="H54" s="52">
        <v>0</v>
      </c>
      <c r="I54" s="51">
        <v>281</v>
      </c>
      <c r="J54" s="51">
        <v>230</v>
      </c>
      <c r="K54" s="51">
        <v>81.85053380782918</v>
      </c>
      <c r="L54" s="52">
        <v>51</v>
      </c>
      <c r="M54" s="96">
        <v>14226</v>
      </c>
      <c r="N54" s="47">
        <v>12479</v>
      </c>
      <c r="O54" s="47">
        <v>12657</v>
      </c>
      <c r="P54" s="77">
        <v>88.97089835512442</v>
      </c>
      <c r="Q54" s="108"/>
      <c r="R54" s="128"/>
      <c r="S54" s="119"/>
      <c r="T54" s="119"/>
      <c r="U54" s="121"/>
      <c r="V54" s="107"/>
      <c r="W54" s="118"/>
      <c r="X54" s="108"/>
      <c r="Y54" s="122"/>
      <c r="Z54" s="107"/>
      <c r="AA54" s="107"/>
      <c r="AB54" s="107"/>
      <c r="AC54" s="107"/>
      <c r="AD54" s="107"/>
      <c r="AE54" s="107"/>
      <c r="GP54" s="47">
        <v>9</v>
      </c>
      <c r="GQ54" s="47">
        <v>9</v>
      </c>
      <c r="GR54" s="47">
        <v>281</v>
      </c>
      <c r="GS54" s="47">
        <v>230</v>
      </c>
      <c r="GT54" s="47">
        <v>14500</v>
      </c>
    </row>
    <row r="55" spans="1:202" s="3" customFormat="1" ht="12" customHeight="1">
      <c r="A55" s="90">
        <v>103070106000000</v>
      </c>
      <c r="B55" s="48">
        <v>6</v>
      </c>
      <c r="C55" s="49" t="s">
        <v>48</v>
      </c>
      <c r="D55" s="50"/>
      <c r="E55" s="51">
        <v>13</v>
      </c>
      <c r="F55" s="51">
        <v>13</v>
      </c>
      <c r="G55" s="51">
        <v>100</v>
      </c>
      <c r="H55" s="52">
        <v>0</v>
      </c>
      <c r="I55" s="51">
        <v>203</v>
      </c>
      <c r="J55" s="51">
        <v>132</v>
      </c>
      <c r="K55" s="51">
        <v>65.02463054187191</v>
      </c>
      <c r="L55" s="52">
        <v>71</v>
      </c>
      <c r="M55" s="96">
        <v>3489</v>
      </c>
      <c r="N55" s="47">
        <v>2401</v>
      </c>
      <c r="O55" s="47">
        <v>2455</v>
      </c>
      <c r="P55" s="77">
        <v>70.36400114646031</v>
      </c>
      <c r="Q55" s="108"/>
      <c r="R55" s="128"/>
      <c r="S55" s="123"/>
      <c r="T55" s="119"/>
      <c r="U55" s="121"/>
      <c r="V55" s="107"/>
      <c r="W55" s="118"/>
      <c r="X55" s="108"/>
      <c r="Y55" s="122"/>
      <c r="Z55" s="107"/>
      <c r="AA55" s="107"/>
      <c r="AB55" s="107"/>
      <c r="AC55" s="107"/>
      <c r="AD55" s="107"/>
      <c r="AE55" s="107"/>
      <c r="GP55" s="47">
        <v>13</v>
      </c>
      <c r="GQ55" s="47">
        <v>13</v>
      </c>
      <c r="GR55" s="47">
        <v>203</v>
      </c>
      <c r="GS55" s="47">
        <v>132</v>
      </c>
      <c r="GT55" s="47">
        <v>3000</v>
      </c>
    </row>
    <row r="56" spans="1:202" s="3" customFormat="1" ht="12" customHeight="1">
      <c r="A56" s="90">
        <v>103070107000000</v>
      </c>
      <c r="B56" s="48">
        <v>7</v>
      </c>
      <c r="C56" s="49" t="s">
        <v>49</v>
      </c>
      <c r="D56" s="50"/>
      <c r="E56" s="51">
        <v>15</v>
      </c>
      <c r="F56" s="51">
        <v>15</v>
      </c>
      <c r="G56" s="51">
        <v>100</v>
      </c>
      <c r="H56" s="52">
        <v>0</v>
      </c>
      <c r="I56" s="51">
        <v>167</v>
      </c>
      <c r="J56" s="51">
        <v>109</v>
      </c>
      <c r="K56" s="51">
        <v>65.26946107784431</v>
      </c>
      <c r="L56" s="52">
        <v>58</v>
      </c>
      <c r="M56" s="96">
        <v>4198</v>
      </c>
      <c r="N56" s="47">
        <v>3539</v>
      </c>
      <c r="O56" s="47">
        <v>3640</v>
      </c>
      <c r="P56" s="77">
        <v>86.70795616960457</v>
      </c>
      <c r="Q56" s="108"/>
      <c r="R56" s="128"/>
      <c r="S56" s="123"/>
      <c r="T56" s="119"/>
      <c r="U56" s="121"/>
      <c r="V56" s="107"/>
      <c r="W56" s="118"/>
      <c r="X56" s="108"/>
      <c r="Y56" s="122"/>
      <c r="Z56" s="107"/>
      <c r="AA56" s="107"/>
      <c r="AB56" s="107"/>
      <c r="AC56" s="107"/>
      <c r="AD56" s="107"/>
      <c r="AE56" s="107"/>
      <c r="GP56" s="47">
        <v>15</v>
      </c>
      <c r="GQ56" s="47">
        <v>15</v>
      </c>
      <c r="GR56" s="47">
        <v>167</v>
      </c>
      <c r="GS56" s="47">
        <v>109</v>
      </c>
      <c r="GT56" s="47">
        <v>4000</v>
      </c>
    </row>
    <row r="57" spans="1:202" s="3" customFormat="1" ht="12" customHeight="1">
      <c r="A57" s="90">
        <v>103070108000000</v>
      </c>
      <c r="B57" s="48">
        <v>8</v>
      </c>
      <c r="C57" s="49" t="s">
        <v>50</v>
      </c>
      <c r="D57" s="50"/>
      <c r="E57" s="51">
        <v>7</v>
      </c>
      <c r="F57" s="51">
        <v>7</v>
      </c>
      <c r="G57" s="51">
        <v>100</v>
      </c>
      <c r="H57" s="52">
        <v>0</v>
      </c>
      <c r="I57" s="51">
        <v>187</v>
      </c>
      <c r="J57" s="51">
        <v>107</v>
      </c>
      <c r="K57" s="51">
        <v>57.21925133689839</v>
      </c>
      <c r="L57" s="52">
        <v>80</v>
      </c>
      <c r="M57" s="96">
        <v>3587</v>
      </c>
      <c r="N57" s="47">
        <v>2795</v>
      </c>
      <c r="O57" s="47">
        <v>2852</v>
      </c>
      <c r="P57" s="77">
        <v>79.50933928073599</v>
      </c>
      <c r="Q57" s="108"/>
      <c r="R57" s="128"/>
      <c r="S57" s="123"/>
      <c r="T57" s="119"/>
      <c r="U57" s="121"/>
      <c r="V57" s="107"/>
      <c r="W57" s="118"/>
      <c r="X57" s="108"/>
      <c r="Y57" s="122"/>
      <c r="Z57" s="107"/>
      <c r="AA57" s="107"/>
      <c r="AB57" s="107"/>
      <c r="AC57" s="107"/>
      <c r="AD57" s="107"/>
      <c r="AE57" s="107"/>
      <c r="GP57" s="47">
        <v>7</v>
      </c>
      <c r="GQ57" s="47">
        <v>7</v>
      </c>
      <c r="GR57" s="47">
        <v>187</v>
      </c>
      <c r="GS57" s="47">
        <v>107</v>
      </c>
      <c r="GT57" s="47">
        <v>3700</v>
      </c>
    </row>
    <row r="58" spans="1:202" s="3" customFormat="1" ht="12" customHeight="1">
      <c r="A58" s="90">
        <v>103070109000000</v>
      </c>
      <c r="B58" s="48">
        <v>9</v>
      </c>
      <c r="C58" s="49" t="s">
        <v>51</v>
      </c>
      <c r="D58" s="50"/>
      <c r="E58" s="51">
        <v>16</v>
      </c>
      <c r="F58" s="51">
        <v>16</v>
      </c>
      <c r="G58" s="51">
        <v>100</v>
      </c>
      <c r="H58" s="52">
        <v>0</v>
      </c>
      <c r="I58" s="51">
        <v>124</v>
      </c>
      <c r="J58" s="51">
        <v>124</v>
      </c>
      <c r="K58" s="51">
        <v>100</v>
      </c>
      <c r="L58" s="52">
        <v>0</v>
      </c>
      <c r="M58" s="96">
        <v>34157</v>
      </c>
      <c r="N58" s="47">
        <v>26566</v>
      </c>
      <c r="O58" s="47">
        <v>27034</v>
      </c>
      <c r="P58" s="77">
        <v>79.14629504933103</v>
      </c>
      <c r="Q58" s="108"/>
      <c r="R58" s="128"/>
      <c r="S58" s="123"/>
      <c r="T58" s="119"/>
      <c r="U58" s="121"/>
      <c r="V58" s="107"/>
      <c r="W58" s="118"/>
      <c r="X58" s="108"/>
      <c r="Y58" s="122"/>
      <c r="Z58" s="107"/>
      <c r="AA58" s="107"/>
      <c r="AB58" s="107"/>
      <c r="AC58" s="107"/>
      <c r="AD58" s="107"/>
      <c r="AE58" s="107"/>
      <c r="GP58" s="47">
        <v>16</v>
      </c>
      <c r="GQ58" s="47">
        <v>16</v>
      </c>
      <c r="GR58" s="47">
        <v>124</v>
      </c>
      <c r="GS58" s="47">
        <v>124</v>
      </c>
      <c r="GT58" s="47">
        <v>35500</v>
      </c>
    </row>
    <row r="59" spans="1:202" s="3" customFormat="1" ht="12" customHeight="1">
      <c r="A59" s="90">
        <v>103070113000000</v>
      </c>
      <c r="B59" s="48">
        <v>10</v>
      </c>
      <c r="C59" s="49" t="s">
        <v>90</v>
      </c>
      <c r="D59" s="50"/>
      <c r="E59" s="51">
        <v>12</v>
      </c>
      <c r="F59" s="51">
        <v>12</v>
      </c>
      <c r="G59" s="51">
        <v>100</v>
      </c>
      <c r="H59" s="52">
        <v>0</v>
      </c>
      <c r="I59" s="51">
        <v>151</v>
      </c>
      <c r="J59" s="51">
        <v>136</v>
      </c>
      <c r="K59" s="51">
        <v>90.06622516556291</v>
      </c>
      <c r="L59" s="52">
        <v>15</v>
      </c>
      <c r="M59" s="96">
        <v>8088</v>
      </c>
      <c r="N59" s="47">
        <v>5633</v>
      </c>
      <c r="O59" s="47">
        <v>5674</v>
      </c>
      <c r="P59" s="77">
        <v>70.15331355093967</v>
      </c>
      <c r="Q59" s="108"/>
      <c r="R59" s="128"/>
      <c r="S59" s="123"/>
      <c r="T59" s="119"/>
      <c r="U59" s="121"/>
      <c r="V59" s="107"/>
      <c r="W59" s="118"/>
      <c r="X59" s="108"/>
      <c r="Y59" s="122"/>
      <c r="Z59" s="107"/>
      <c r="AA59" s="107"/>
      <c r="AB59" s="107"/>
      <c r="AC59" s="107"/>
      <c r="AD59" s="107"/>
      <c r="AE59" s="107"/>
      <c r="GP59" s="47">
        <v>12</v>
      </c>
      <c r="GQ59" s="47">
        <v>12</v>
      </c>
      <c r="GR59" s="47">
        <v>151</v>
      </c>
      <c r="GS59" s="47">
        <v>136</v>
      </c>
      <c r="GT59" s="47">
        <v>8000</v>
      </c>
    </row>
    <row r="60" spans="1:202" s="3" customFormat="1" ht="12" customHeight="1">
      <c r="A60" s="90">
        <v>103070110000000</v>
      </c>
      <c r="B60" s="48">
        <v>11</v>
      </c>
      <c r="C60" s="49" t="s">
        <v>52</v>
      </c>
      <c r="D60" s="50"/>
      <c r="E60" s="51">
        <v>8</v>
      </c>
      <c r="F60" s="51">
        <v>8</v>
      </c>
      <c r="G60" s="51">
        <v>100</v>
      </c>
      <c r="H60" s="52">
        <v>0</v>
      </c>
      <c r="I60" s="51">
        <v>129</v>
      </c>
      <c r="J60" s="51">
        <v>89</v>
      </c>
      <c r="K60" s="51">
        <v>68.9922480620155</v>
      </c>
      <c r="L60" s="52">
        <v>40</v>
      </c>
      <c r="M60" s="96">
        <v>2603</v>
      </c>
      <c r="N60" s="47">
        <v>2655</v>
      </c>
      <c r="O60" s="47">
        <v>2686</v>
      </c>
      <c r="P60" s="77">
        <v>103.18862850557049</v>
      </c>
      <c r="Q60" s="108"/>
      <c r="R60" s="128"/>
      <c r="S60" s="119"/>
      <c r="T60" s="119"/>
      <c r="U60" s="121"/>
      <c r="V60" s="107"/>
      <c r="W60" s="118"/>
      <c r="X60" s="108"/>
      <c r="Y60" s="122"/>
      <c r="Z60" s="107"/>
      <c r="AA60" s="107"/>
      <c r="AB60" s="107"/>
      <c r="AC60" s="107"/>
      <c r="AD60" s="107"/>
      <c r="AE60" s="107"/>
      <c r="GP60" s="47">
        <v>8</v>
      </c>
      <c r="GQ60" s="47">
        <v>8</v>
      </c>
      <c r="GR60" s="47">
        <v>129</v>
      </c>
      <c r="GS60" s="47">
        <v>91</v>
      </c>
      <c r="GT60" s="47">
        <v>2700</v>
      </c>
    </row>
    <row r="61" spans="1:202" s="3" customFormat="1" ht="12" customHeight="1">
      <c r="A61" s="90">
        <v>103070111000000</v>
      </c>
      <c r="B61" s="48">
        <v>12</v>
      </c>
      <c r="C61" s="49" t="s">
        <v>53</v>
      </c>
      <c r="D61" s="50"/>
      <c r="E61" s="51">
        <v>13</v>
      </c>
      <c r="F61" s="51">
        <v>13</v>
      </c>
      <c r="G61" s="51">
        <v>100</v>
      </c>
      <c r="H61" s="52">
        <v>0</v>
      </c>
      <c r="I61" s="51">
        <v>214</v>
      </c>
      <c r="J61" s="51">
        <v>144</v>
      </c>
      <c r="K61" s="51">
        <v>67.28971962616822</v>
      </c>
      <c r="L61" s="52">
        <v>70</v>
      </c>
      <c r="M61" s="96">
        <v>11152</v>
      </c>
      <c r="N61" s="47">
        <v>8658</v>
      </c>
      <c r="O61" s="47">
        <v>8899</v>
      </c>
      <c r="P61" s="77">
        <v>79.79734576757532</v>
      </c>
      <c r="Q61" s="108"/>
      <c r="R61" s="128"/>
      <c r="S61" s="123"/>
      <c r="T61" s="119"/>
      <c r="U61" s="121"/>
      <c r="V61" s="107"/>
      <c r="W61" s="118"/>
      <c r="X61" s="108"/>
      <c r="Y61" s="122"/>
      <c r="Z61" s="107"/>
      <c r="AA61" s="107"/>
      <c r="AB61" s="107"/>
      <c r="AC61" s="107"/>
      <c r="AD61" s="107"/>
      <c r="AE61" s="107"/>
      <c r="GP61" s="47">
        <v>13</v>
      </c>
      <c r="GQ61" s="47">
        <v>13</v>
      </c>
      <c r="GR61" s="47">
        <v>214</v>
      </c>
      <c r="GS61" s="47">
        <v>143</v>
      </c>
      <c r="GT61" s="47">
        <v>11000</v>
      </c>
    </row>
    <row r="62" spans="1:202" s="3" customFormat="1" ht="12" customHeight="1">
      <c r="A62" s="90">
        <v>103070112000000</v>
      </c>
      <c r="B62" s="48">
        <v>13</v>
      </c>
      <c r="C62" s="49" t="s">
        <v>54</v>
      </c>
      <c r="D62" s="50"/>
      <c r="E62" s="51">
        <v>8</v>
      </c>
      <c r="F62" s="51">
        <v>8</v>
      </c>
      <c r="G62" s="51">
        <v>100</v>
      </c>
      <c r="H62" s="52">
        <v>0</v>
      </c>
      <c r="I62" s="51">
        <v>182</v>
      </c>
      <c r="J62" s="51">
        <v>112</v>
      </c>
      <c r="K62" s="51">
        <v>61.53846153846154</v>
      </c>
      <c r="L62" s="52">
        <v>70</v>
      </c>
      <c r="M62" s="96">
        <v>3859</v>
      </c>
      <c r="N62" s="47">
        <v>3629</v>
      </c>
      <c r="O62" s="47">
        <v>3715</v>
      </c>
      <c r="P62" s="77">
        <v>96.26846333246955</v>
      </c>
      <c r="Q62" s="108"/>
      <c r="R62" s="128"/>
      <c r="S62" s="123"/>
      <c r="T62" s="119"/>
      <c r="U62" s="121"/>
      <c r="V62" s="107"/>
      <c r="W62" s="118"/>
      <c r="X62" s="108"/>
      <c r="Y62" s="122"/>
      <c r="Z62" s="107"/>
      <c r="AA62" s="107"/>
      <c r="AB62" s="107"/>
      <c r="AC62" s="107"/>
      <c r="AD62" s="107"/>
      <c r="AE62" s="107"/>
      <c r="GP62" s="47">
        <v>8</v>
      </c>
      <c r="GQ62" s="47">
        <v>8</v>
      </c>
      <c r="GR62" s="47">
        <v>182</v>
      </c>
      <c r="GS62" s="47">
        <v>112</v>
      </c>
      <c r="GT62" s="47">
        <v>4000</v>
      </c>
    </row>
    <row r="63" spans="1:202" s="3" customFormat="1" ht="12" customHeight="1">
      <c r="A63" s="91"/>
      <c r="B63" s="44" t="s">
        <v>91</v>
      </c>
      <c r="C63" s="49"/>
      <c r="D63" s="50"/>
      <c r="E63" s="51"/>
      <c r="F63" s="51"/>
      <c r="G63" s="51"/>
      <c r="H63" s="52"/>
      <c r="I63" s="51"/>
      <c r="J63" s="51"/>
      <c r="K63" s="51"/>
      <c r="L63" s="52"/>
      <c r="M63" s="96"/>
      <c r="N63" s="47"/>
      <c r="O63" s="47"/>
      <c r="P63" s="77"/>
      <c r="Q63" s="108"/>
      <c r="R63" s="128"/>
      <c r="S63" s="119"/>
      <c r="T63" s="119"/>
      <c r="U63" s="121"/>
      <c r="V63" s="107"/>
      <c r="W63" s="118"/>
      <c r="X63" s="108"/>
      <c r="Y63" s="122"/>
      <c r="Z63" s="107"/>
      <c r="AA63" s="107"/>
      <c r="AB63" s="107"/>
      <c r="AC63" s="107"/>
      <c r="AD63" s="107"/>
      <c r="AE63" s="107"/>
      <c r="GP63" s="47"/>
      <c r="GQ63" s="47"/>
      <c r="GR63" s="47"/>
      <c r="GS63" s="47"/>
      <c r="GT63" s="47"/>
    </row>
    <row r="64" spans="1:202" s="3" customFormat="1" ht="12" customHeight="1">
      <c r="A64" s="94" t="s">
        <v>167</v>
      </c>
      <c r="B64" s="48">
        <v>14</v>
      </c>
      <c r="C64" s="49" t="s">
        <v>43</v>
      </c>
      <c r="D64" s="53"/>
      <c r="E64" s="51">
        <v>129</v>
      </c>
      <c r="F64" s="51">
        <v>129</v>
      </c>
      <c r="G64" s="51">
        <v>100</v>
      </c>
      <c r="H64" s="52">
        <v>0</v>
      </c>
      <c r="I64" s="51">
        <v>744</v>
      </c>
      <c r="J64" s="51">
        <v>744</v>
      </c>
      <c r="K64" s="51">
        <v>100</v>
      </c>
      <c r="L64" s="52">
        <v>0</v>
      </c>
      <c r="M64" s="96">
        <v>89987</v>
      </c>
      <c r="N64" s="78">
        <v>94457</v>
      </c>
      <c r="O64" s="78">
        <v>96625</v>
      </c>
      <c r="P64" s="77">
        <v>107.37662106748753</v>
      </c>
      <c r="Q64" s="108"/>
      <c r="R64" s="128"/>
      <c r="S64" s="119"/>
      <c r="T64" s="119"/>
      <c r="U64" s="121"/>
      <c r="V64" s="107"/>
      <c r="W64" s="118"/>
      <c r="X64" s="108"/>
      <c r="Y64" s="122"/>
      <c r="Z64" s="107"/>
      <c r="AA64" s="107"/>
      <c r="AB64" s="107"/>
      <c r="AC64" s="107"/>
      <c r="AD64" s="107"/>
      <c r="AE64" s="107"/>
      <c r="GP64" s="78">
        <v>129</v>
      </c>
      <c r="GQ64" s="78">
        <v>129</v>
      </c>
      <c r="GR64" s="78">
        <v>744</v>
      </c>
      <c r="GS64" s="78">
        <v>744</v>
      </c>
      <c r="GT64" s="78">
        <v>97500</v>
      </c>
    </row>
    <row r="65" spans="1:202" s="3" customFormat="1" ht="12" customHeight="1">
      <c r="A65" s="92"/>
      <c r="B65" s="186" t="s">
        <v>88</v>
      </c>
      <c r="C65" s="187"/>
      <c r="D65" s="188"/>
      <c r="E65" s="54">
        <v>269</v>
      </c>
      <c r="F65" s="54">
        <v>269</v>
      </c>
      <c r="G65" s="54">
        <v>100</v>
      </c>
      <c r="H65" s="55">
        <v>0</v>
      </c>
      <c r="I65" s="54">
        <v>3158</v>
      </c>
      <c r="J65" s="54">
        <v>2512</v>
      </c>
      <c r="K65" s="54">
        <v>79.54401519949334</v>
      </c>
      <c r="L65" s="55">
        <v>646</v>
      </c>
      <c r="M65" s="93">
        <v>196825</v>
      </c>
      <c r="N65" s="166">
        <f>SUM(N50:N64)</f>
        <v>180739</v>
      </c>
      <c r="O65" s="54">
        <v>184459</v>
      </c>
      <c r="P65" s="56">
        <v>93.71726152673695</v>
      </c>
      <c r="Q65" s="127"/>
      <c r="R65" s="128"/>
      <c r="S65" s="126"/>
      <c r="T65" s="126"/>
      <c r="U65" s="129"/>
      <c r="V65" s="107"/>
      <c r="W65" s="118"/>
      <c r="X65" s="108"/>
      <c r="Y65" s="122"/>
      <c r="Z65" s="107"/>
      <c r="AA65" s="107"/>
      <c r="AB65" s="107"/>
      <c r="AC65" s="107"/>
      <c r="AD65" s="107"/>
      <c r="AE65" s="107"/>
      <c r="GP65" s="57">
        <v>269</v>
      </c>
      <c r="GQ65" s="57">
        <v>269</v>
      </c>
      <c r="GR65" s="57">
        <v>3158</v>
      </c>
      <c r="GS65" s="57">
        <v>2513</v>
      </c>
      <c r="GT65" s="57">
        <v>204900</v>
      </c>
    </row>
    <row r="66" spans="13:202" ht="12.75">
      <c r="M66" s="86"/>
      <c r="N66" s="86"/>
      <c r="R66" s="128"/>
      <c r="W66" s="118"/>
      <c r="X66" s="108"/>
      <c r="Y66" s="122"/>
      <c r="GP66" s="87">
        <v>269</v>
      </c>
      <c r="GQ66" s="87">
        <v>269</v>
      </c>
      <c r="GR66" s="87">
        <v>3158</v>
      </c>
      <c r="GS66" s="87">
        <v>2513</v>
      </c>
      <c r="GT66" s="87">
        <v>204900</v>
      </c>
    </row>
    <row r="67" spans="1:31" s="2" customFormat="1" ht="15" customHeight="1">
      <c r="A67" s="167" t="s">
        <v>6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05"/>
      <c r="R67" s="128"/>
      <c r="S67" s="104"/>
      <c r="T67" s="104"/>
      <c r="U67" s="104"/>
      <c r="V67" s="104"/>
      <c r="W67" s="118"/>
      <c r="X67" s="108"/>
      <c r="Y67" s="122"/>
      <c r="Z67" s="104"/>
      <c r="AA67" s="104"/>
      <c r="AB67" s="104"/>
      <c r="AC67" s="104"/>
      <c r="AD67" s="104"/>
      <c r="AE67" s="104"/>
    </row>
    <row r="68" spans="1:31" s="3" customFormat="1" ht="12" customHeight="1">
      <c r="A68" s="168" t="s">
        <v>93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08"/>
      <c r="R68" s="128"/>
      <c r="S68" s="107"/>
      <c r="T68" s="107"/>
      <c r="U68" s="107"/>
      <c r="V68" s="107"/>
      <c r="W68" s="118"/>
      <c r="X68" s="108"/>
      <c r="Y68" s="122"/>
      <c r="Z68" s="107"/>
      <c r="AA68" s="107"/>
      <c r="AB68" s="107"/>
      <c r="AC68" s="107"/>
      <c r="AD68" s="107"/>
      <c r="AE68" s="107"/>
    </row>
    <row r="69" spans="1:31" s="3" customFormat="1" ht="12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11"/>
      <c r="R69" s="128"/>
      <c r="S69" s="110"/>
      <c r="T69" s="110"/>
      <c r="U69" s="110"/>
      <c r="V69" s="107"/>
      <c r="W69" s="118"/>
      <c r="X69" s="108"/>
      <c r="Y69" s="122"/>
      <c r="Z69" s="107"/>
      <c r="AA69" s="107"/>
      <c r="AB69" s="107"/>
      <c r="AC69" s="107"/>
      <c r="AD69" s="107"/>
      <c r="AE69" s="107"/>
    </row>
    <row r="70" spans="1:31" s="3" customFormat="1" ht="12" customHeight="1">
      <c r="A70" s="169" t="s">
        <v>144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08"/>
      <c r="R70" s="128"/>
      <c r="S70" s="107"/>
      <c r="T70" s="107"/>
      <c r="U70" s="107"/>
      <c r="V70" s="107"/>
      <c r="W70" s="118"/>
      <c r="X70" s="108"/>
      <c r="Y70" s="122"/>
      <c r="Z70" s="107"/>
      <c r="AA70" s="107"/>
      <c r="AB70" s="107"/>
      <c r="AC70" s="107"/>
      <c r="AD70" s="107"/>
      <c r="AE70" s="107"/>
    </row>
    <row r="71" spans="1:31" s="3" customFormat="1" ht="12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08"/>
      <c r="R71" s="128"/>
      <c r="S71" s="107"/>
      <c r="T71" s="107"/>
      <c r="U71" s="107"/>
      <c r="V71" s="107"/>
      <c r="W71" s="118"/>
      <c r="X71" s="108"/>
      <c r="Y71" s="122"/>
      <c r="Z71" s="107"/>
      <c r="AA71" s="107"/>
      <c r="AB71" s="107"/>
      <c r="AC71" s="107"/>
      <c r="AD71" s="107"/>
      <c r="AE71" s="107"/>
    </row>
    <row r="72" spans="1:3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111"/>
      <c r="R72" s="128"/>
      <c r="S72" s="112"/>
      <c r="T72" s="112"/>
      <c r="U72" s="112"/>
      <c r="V72" s="107"/>
      <c r="W72" s="118"/>
      <c r="X72" s="108"/>
      <c r="Y72" s="122"/>
      <c r="Z72" s="107"/>
      <c r="AA72" s="107"/>
      <c r="AB72" s="107"/>
      <c r="AC72" s="107"/>
      <c r="AD72" s="107"/>
      <c r="AE72" s="107"/>
    </row>
    <row r="73" spans="1:31" s="101" customFormat="1" ht="12" customHeight="1">
      <c r="A73" s="179" t="s">
        <v>171</v>
      </c>
      <c r="B73" s="172" t="s">
        <v>75</v>
      </c>
      <c r="C73" s="173"/>
      <c r="D73" s="179" t="s">
        <v>172</v>
      </c>
      <c r="E73" s="176" t="s">
        <v>107</v>
      </c>
      <c r="F73" s="177"/>
      <c r="G73" s="177"/>
      <c r="H73" s="178"/>
      <c r="I73" s="176" t="s">
        <v>76</v>
      </c>
      <c r="J73" s="177"/>
      <c r="K73" s="177"/>
      <c r="L73" s="178"/>
      <c r="M73" s="176" t="s">
        <v>108</v>
      </c>
      <c r="N73" s="177"/>
      <c r="O73" s="177"/>
      <c r="P73" s="178"/>
      <c r="Q73" s="114"/>
      <c r="R73" s="133"/>
      <c r="S73" s="114"/>
      <c r="T73" s="114"/>
      <c r="U73" s="114"/>
      <c r="V73" s="113"/>
      <c r="W73" s="118"/>
      <c r="X73" s="108"/>
      <c r="Y73" s="122"/>
      <c r="Z73" s="113"/>
      <c r="AA73" s="113"/>
      <c r="AB73" s="113"/>
      <c r="AC73" s="113"/>
      <c r="AD73" s="113"/>
      <c r="AE73" s="113"/>
    </row>
    <row r="74" spans="1:31" s="101" customFormat="1" ht="12" customHeight="1">
      <c r="A74" s="180"/>
      <c r="B74" s="174"/>
      <c r="C74" s="175"/>
      <c r="D74" s="180"/>
      <c r="E74" s="182" t="s">
        <v>77</v>
      </c>
      <c r="F74" s="176" t="s">
        <v>78</v>
      </c>
      <c r="G74" s="178"/>
      <c r="H74" s="182" t="s">
        <v>79</v>
      </c>
      <c r="I74" s="182" t="s">
        <v>77</v>
      </c>
      <c r="J74" s="176" t="s">
        <v>78</v>
      </c>
      <c r="K74" s="178"/>
      <c r="L74" s="182" t="s">
        <v>79</v>
      </c>
      <c r="M74" s="179" t="s">
        <v>177</v>
      </c>
      <c r="N74" s="212" t="s">
        <v>111</v>
      </c>
      <c r="O74" s="213"/>
      <c r="P74" s="214"/>
      <c r="Q74" s="114"/>
      <c r="R74" s="128"/>
      <c r="S74" s="115"/>
      <c r="T74" s="114"/>
      <c r="U74" s="114"/>
      <c r="V74" s="113"/>
      <c r="W74" s="118"/>
      <c r="X74" s="108"/>
      <c r="Y74" s="122"/>
      <c r="Z74" s="113"/>
      <c r="AA74" s="113"/>
      <c r="AB74" s="113"/>
      <c r="AC74" s="113"/>
      <c r="AD74" s="113"/>
      <c r="AE74" s="113"/>
    </row>
    <row r="75" spans="1:31" s="101" customFormat="1" ht="22.5">
      <c r="A75" s="181"/>
      <c r="B75" s="184" t="s">
        <v>145</v>
      </c>
      <c r="C75" s="185"/>
      <c r="D75" s="181"/>
      <c r="E75" s="183"/>
      <c r="F75" s="102" t="s">
        <v>113</v>
      </c>
      <c r="G75" s="100" t="s">
        <v>80</v>
      </c>
      <c r="H75" s="183"/>
      <c r="I75" s="183"/>
      <c r="J75" s="102" t="s">
        <v>113</v>
      </c>
      <c r="K75" s="100" t="s">
        <v>80</v>
      </c>
      <c r="L75" s="183"/>
      <c r="M75" s="181"/>
      <c r="N75" s="164" t="s">
        <v>174</v>
      </c>
      <c r="O75" s="164" t="s">
        <v>175</v>
      </c>
      <c r="P75" s="165" t="s">
        <v>80</v>
      </c>
      <c r="Q75" s="117"/>
      <c r="R75" s="128"/>
      <c r="S75" s="115"/>
      <c r="T75" s="116"/>
      <c r="U75" s="114"/>
      <c r="V75" s="113"/>
      <c r="W75" s="118"/>
      <c r="X75" s="108"/>
      <c r="Y75" s="122"/>
      <c r="Z75" s="113"/>
      <c r="AA75" s="113"/>
      <c r="AB75" s="113"/>
      <c r="AC75" s="113"/>
      <c r="AD75" s="113"/>
      <c r="AE75" s="113"/>
    </row>
    <row r="76" spans="1:31" s="3" customFormat="1" ht="12" customHeight="1">
      <c r="A76" s="45"/>
      <c r="B76" s="44" t="s">
        <v>81</v>
      </c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108"/>
      <c r="R76" s="128"/>
      <c r="S76" s="107"/>
      <c r="T76" s="107"/>
      <c r="U76" s="107"/>
      <c r="V76" s="107"/>
      <c r="W76" s="118"/>
      <c r="X76" s="108"/>
      <c r="Y76" s="122"/>
      <c r="Z76" s="107"/>
      <c r="AA76" s="107"/>
      <c r="AB76" s="107"/>
      <c r="AC76" s="107"/>
      <c r="AD76" s="107"/>
      <c r="AE76" s="107"/>
    </row>
    <row r="77" spans="1:202" s="3" customFormat="1" ht="12" customHeight="1">
      <c r="A77" s="90">
        <v>103030101000000</v>
      </c>
      <c r="B77" s="48">
        <v>1</v>
      </c>
      <c r="C77" s="58" t="s">
        <v>147</v>
      </c>
      <c r="D77" s="50"/>
      <c r="E77" s="51">
        <v>16</v>
      </c>
      <c r="F77" s="51">
        <v>16</v>
      </c>
      <c r="G77" s="51">
        <v>100</v>
      </c>
      <c r="H77" s="52">
        <v>0</v>
      </c>
      <c r="I77" s="51">
        <v>213</v>
      </c>
      <c r="J77" s="51">
        <v>149</v>
      </c>
      <c r="K77" s="51">
        <v>69.95305164319248</v>
      </c>
      <c r="L77" s="52">
        <v>64</v>
      </c>
      <c r="M77" s="96">
        <v>4661</v>
      </c>
      <c r="N77" s="47">
        <v>3384</v>
      </c>
      <c r="O77" s="47">
        <v>3441</v>
      </c>
      <c r="P77" s="163">
        <v>73.82535936494314</v>
      </c>
      <c r="Q77" s="108"/>
      <c r="R77" s="128"/>
      <c r="S77" s="123"/>
      <c r="T77" s="119"/>
      <c r="U77" s="121"/>
      <c r="V77" s="107"/>
      <c r="W77" s="118"/>
      <c r="X77" s="108"/>
      <c r="Y77" s="122"/>
      <c r="Z77" s="107"/>
      <c r="AA77" s="107"/>
      <c r="AB77" s="107"/>
      <c r="AC77" s="107"/>
      <c r="AD77" s="107"/>
      <c r="AE77" s="107"/>
      <c r="GP77" s="47">
        <v>16</v>
      </c>
      <c r="GQ77" s="47">
        <v>16</v>
      </c>
      <c r="GR77" s="47">
        <v>210</v>
      </c>
      <c r="GS77" s="47">
        <v>141</v>
      </c>
      <c r="GT77" s="47">
        <v>3500</v>
      </c>
    </row>
    <row r="78" spans="1:202" s="3" customFormat="1" ht="12" customHeight="1">
      <c r="A78" s="90">
        <v>103030102000000</v>
      </c>
      <c r="B78" s="48">
        <v>2</v>
      </c>
      <c r="C78" s="58" t="s">
        <v>148</v>
      </c>
      <c r="D78" s="50"/>
      <c r="E78" s="51">
        <v>20</v>
      </c>
      <c r="F78" s="51">
        <v>20</v>
      </c>
      <c r="G78" s="51">
        <v>100</v>
      </c>
      <c r="H78" s="52">
        <v>0</v>
      </c>
      <c r="I78" s="51">
        <v>180</v>
      </c>
      <c r="J78" s="51">
        <v>161</v>
      </c>
      <c r="K78" s="51">
        <v>89.44444444444444</v>
      </c>
      <c r="L78" s="52">
        <v>19</v>
      </c>
      <c r="M78" s="96">
        <v>7149</v>
      </c>
      <c r="N78" s="47">
        <v>7994</v>
      </c>
      <c r="O78" s="47">
        <v>8192</v>
      </c>
      <c r="P78" s="163">
        <v>114.58945307035948</v>
      </c>
      <c r="Q78" s="108"/>
      <c r="R78" s="128"/>
      <c r="S78" s="119"/>
      <c r="T78" s="119"/>
      <c r="U78" s="121"/>
      <c r="V78" s="107"/>
      <c r="W78" s="118"/>
      <c r="X78" s="108"/>
      <c r="Y78" s="122"/>
      <c r="Z78" s="107"/>
      <c r="AA78" s="107"/>
      <c r="AB78" s="107"/>
      <c r="AC78" s="107"/>
      <c r="AD78" s="107"/>
      <c r="AE78" s="107"/>
      <c r="GP78" s="47">
        <v>20</v>
      </c>
      <c r="GQ78" s="47">
        <v>20</v>
      </c>
      <c r="GR78" s="47">
        <v>180</v>
      </c>
      <c r="GS78" s="47">
        <v>161</v>
      </c>
      <c r="GT78" s="47">
        <v>8200</v>
      </c>
    </row>
    <row r="79" spans="1:202" s="3" customFormat="1" ht="12" customHeight="1">
      <c r="A79" s="90">
        <v>103030103000000</v>
      </c>
      <c r="B79" s="48">
        <v>3</v>
      </c>
      <c r="C79" s="58" t="s">
        <v>149</v>
      </c>
      <c r="D79" s="50"/>
      <c r="E79" s="51">
        <v>10</v>
      </c>
      <c r="F79" s="51">
        <v>10</v>
      </c>
      <c r="G79" s="51">
        <v>100</v>
      </c>
      <c r="H79" s="52">
        <v>0</v>
      </c>
      <c r="I79" s="51">
        <v>273</v>
      </c>
      <c r="J79" s="51">
        <v>185</v>
      </c>
      <c r="K79" s="51">
        <v>67.76556776556777</v>
      </c>
      <c r="L79" s="52">
        <v>88</v>
      </c>
      <c r="M79" s="96">
        <v>2833</v>
      </c>
      <c r="N79" s="47">
        <v>2013</v>
      </c>
      <c r="O79" s="47">
        <v>2086</v>
      </c>
      <c r="P79" s="163">
        <v>73.63219202259089</v>
      </c>
      <c r="Q79" s="108"/>
      <c r="R79" s="128"/>
      <c r="S79" s="123"/>
      <c r="T79" s="119"/>
      <c r="U79" s="121"/>
      <c r="V79" s="107"/>
      <c r="W79" s="118"/>
      <c r="X79" s="108"/>
      <c r="Y79" s="122"/>
      <c r="Z79" s="107"/>
      <c r="AA79" s="107"/>
      <c r="AB79" s="107"/>
      <c r="AC79" s="107"/>
      <c r="AD79" s="107"/>
      <c r="AE79" s="107"/>
      <c r="GP79" s="47">
        <v>10</v>
      </c>
      <c r="GQ79" s="47">
        <v>10</v>
      </c>
      <c r="GR79" s="47">
        <v>271</v>
      </c>
      <c r="GS79" s="47">
        <v>185</v>
      </c>
      <c r="GT79" s="47">
        <v>2100</v>
      </c>
    </row>
    <row r="80" spans="1:202" s="3" customFormat="1" ht="12" customHeight="1">
      <c r="A80" s="90">
        <v>103030104000000</v>
      </c>
      <c r="B80" s="48">
        <v>4</v>
      </c>
      <c r="C80" s="49" t="s">
        <v>56</v>
      </c>
      <c r="D80" s="50"/>
      <c r="E80" s="51">
        <v>18</v>
      </c>
      <c r="F80" s="51">
        <v>18</v>
      </c>
      <c r="G80" s="51">
        <v>100</v>
      </c>
      <c r="H80" s="52">
        <v>0</v>
      </c>
      <c r="I80" s="51">
        <v>350</v>
      </c>
      <c r="J80" s="51">
        <v>321</v>
      </c>
      <c r="K80" s="51">
        <v>91.71428571428571</v>
      </c>
      <c r="L80" s="52">
        <v>29</v>
      </c>
      <c r="M80" s="96">
        <v>3929</v>
      </c>
      <c r="N80" s="47">
        <v>4456</v>
      </c>
      <c r="O80" s="47">
        <v>4513</v>
      </c>
      <c r="P80" s="163">
        <v>114.86383303639602</v>
      </c>
      <c r="Q80" s="108"/>
      <c r="R80" s="128"/>
      <c r="S80" s="119"/>
      <c r="T80" s="119"/>
      <c r="U80" s="121"/>
      <c r="V80" s="107"/>
      <c r="W80" s="118"/>
      <c r="X80" s="108"/>
      <c r="Y80" s="122"/>
      <c r="Z80" s="107"/>
      <c r="AA80" s="107"/>
      <c r="AB80" s="107"/>
      <c r="AC80" s="107"/>
      <c r="AD80" s="107"/>
      <c r="AE80" s="107"/>
      <c r="GP80" s="47">
        <v>18</v>
      </c>
      <c r="GQ80" s="47">
        <v>18</v>
      </c>
      <c r="GR80" s="47">
        <v>349</v>
      </c>
      <c r="GS80" s="47">
        <v>321</v>
      </c>
      <c r="GT80" s="47">
        <v>4700</v>
      </c>
    </row>
    <row r="81" spans="1:202" s="3" customFormat="1" ht="12" customHeight="1">
      <c r="A81" s="90">
        <v>103030105000000</v>
      </c>
      <c r="B81" s="48">
        <v>5</v>
      </c>
      <c r="C81" s="58" t="s">
        <v>150</v>
      </c>
      <c r="D81" s="50"/>
      <c r="E81" s="51">
        <v>12</v>
      </c>
      <c r="F81" s="51">
        <v>12</v>
      </c>
      <c r="G81" s="51">
        <v>100</v>
      </c>
      <c r="H81" s="52">
        <v>0</v>
      </c>
      <c r="I81" s="51">
        <v>210</v>
      </c>
      <c r="J81" s="51">
        <v>179</v>
      </c>
      <c r="K81" s="51">
        <v>85.23809523809524</v>
      </c>
      <c r="L81" s="52">
        <v>31</v>
      </c>
      <c r="M81" s="96">
        <v>2045</v>
      </c>
      <c r="N81" s="47">
        <v>2319</v>
      </c>
      <c r="O81" s="47">
        <v>2356</v>
      </c>
      <c r="P81" s="163">
        <v>115.20782396088019</v>
      </c>
      <c r="Q81" s="108"/>
      <c r="R81" s="128"/>
      <c r="S81" s="119"/>
      <c r="T81" s="119"/>
      <c r="U81" s="121"/>
      <c r="V81" s="107"/>
      <c r="W81" s="118"/>
      <c r="X81" s="108"/>
      <c r="Y81" s="122"/>
      <c r="Z81" s="107"/>
      <c r="AA81" s="107"/>
      <c r="AB81" s="107"/>
      <c r="AC81" s="107"/>
      <c r="AD81" s="107"/>
      <c r="AE81" s="107"/>
      <c r="GP81" s="47">
        <v>12</v>
      </c>
      <c r="GQ81" s="47">
        <v>12</v>
      </c>
      <c r="GR81" s="47">
        <v>209</v>
      </c>
      <c r="GS81" s="47">
        <v>179</v>
      </c>
      <c r="GT81" s="47">
        <v>2400</v>
      </c>
    </row>
    <row r="82" spans="1:202" s="3" customFormat="1" ht="12" customHeight="1">
      <c r="A82" s="90">
        <v>103030106000000</v>
      </c>
      <c r="B82" s="48">
        <v>6</v>
      </c>
      <c r="C82" s="49" t="s">
        <v>58</v>
      </c>
      <c r="D82" s="50"/>
      <c r="E82" s="51">
        <v>9</v>
      </c>
      <c r="F82" s="51">
        <v>9</v>
      </c>
      <c r="G82" s="51">
        <v>100</v>
      </c>
      <c r="H82" s="52">
        <v>0</v>
      </c>
      <c r="I82" s="51">
        <v>520</v>
      </c>
      <c r="J82" s="51">
        <v>511</v>
      </c>
      <c r="K82" s="51">
        <v>98.26923076923076</v>
      </c>
      <c r="L82" s="52">
        <v>9</v>
      </c>
      <c r="M82" s="96">
        <v>1941</v>
      </c>
      <c r="N82" s="47">
        <v>1884</v>
      </c>
      <c r="O82" s="47">
        <v>1899</v>
      </c>
      <c r="P82" s="163">
        <v>97.83616692426584</v>
      </c>
      <c r="Q82" s="108"/>
      <c r="R82" s="128"/>
      <c r="S82" s="123"/>
      <c r="T82" s="119"/>
      <c r="U82" s="121"/>
      <c r="V82" s="107"/>
      <c r="W82" s="118"/>
      <c r="X82" s="108"/>
      <c r="Y82" s="122"/>
      <c r="Z82" s="107"/>
      <c r="AA82" s="107"/>
      <c r="AB82" s="107"/>
      <c r="AC82" s="107"/>
      <c r="AD82" s="107"/>
      <c r="AE82" s="107"/>
      <c r="GP82" s="47">
        <v>9</v>
      </c>
      <c r="GQ82" s="47">
        <v>9</v>
      </c>
      <c r="GR82" s="47">
        <v>519</v>
      </c>
      <c r="GS82" s="47">
        <v>511</v>
      </c>
      <c r="GT82" s="47">
        <v>2000</v>
      </c>
    </row>
    <row r="83" spans="1:202" s="3" customFormat="1" ht="12" customHeight="1">
      <c r="A83" s="90">
        <v>103030107000000</v>
      </c>
      <c r="B83" s="48">
        <v>7</v>
      </c>
      <c r="C83" s="49" t="s">
        <v>59</v>
      </c>
      <c r="D83" s="50"/>
      <c r="E83" s="51">
        <v>14</v>
      </c>
      <c r="F83" s="51">
        <v>14</v>
      </c>
      <c r="G83" s="51">
        <v>100</v>
      </c>
      <c r="H83" s="52">
        <v>0</v>
      </c>
      <c r="I83" s="51">
        <v>237</v>
      </c>
      <c r="J83" s="51">
        <v>220</v>
      </c>
      <c r="K83" s="51">
        <v>92.82700421940928</v>
      </c>
      <c r="L83" s="52">
        <v>17</v>
      </c>
      <c r="M83" s="96">
        <v>3485</v>
      </c>
      <c r="N83" s="47">
        <v>3906</v>
      </c>
      <c r="O83" s="47">
        <v>4009</v>
      </c>
      <c r="P83" s="163">
        <v>115.03586800573888</v>
      </c>
      <c r="Q83" s="108"/>
      <c r="R83" s="124"/>
      <c r="S83" s="119"/>
      <c r="T83" s="119"/>
      <c r="U83" s="121"/>
      <c r="V83" s="107"/>
      <c r="W83" s="118"/>
      <c r="X83" s="108"/>
      <c r="Y83" s="122"/>
      <c r="Z83" s="107"/>
      <c r="AA83" s="107"/>
      <c r="AB83" s="107"/>
      <c r="AC83" s="107"/>
      <c r="AD83" s="107"/>
      <c r="AE83" s="107"/>
      <c r="GP83" s="47">
        <v>14</v>
      </c>
      <c r="GQ83" s="47">
        <v>14</v>
      </c>
      <c r="GR83" s="47">
        <v>234</v>
      </c>
      <c r="GS83" s="47">
        <v>220</v>
      </c>
      <c r="GT83" s="47">
        <v>4000</v>
      </c>
    </row>
    <row r="84" spans="1:202" s="3" customFormat="1" ht="12" customHeight="1">
      <c r="A84" s="90">
        <v>103030108000000</v>
      </c>
      <c r="B84" s="48">
        <v>8</v>
      </c>
      <c r="C84" s="49" t="s">
        <v>60</v>
      </c>
      <c r="D84" s="50"/>
      <c r="E84" s="51">
        <v>20</v>
      </c>
      <c r="F84" s="51">
        <v>20</v>
      </c>
      <c r="G84" s="51">
        <v>100</v>
      </c>
      <c r="H84" s="52">
        <v>0</v>
      </c>
      <c r="I84" s="51">
        <v>294</v>
      </c>
      <c r="J84" s="51">
        <v>275</v>
      </c>
      <c r="K84" s="51">
        <v>93.5374149659864</v>
      </c>
      <c r="L84" s="52">
        <v>19</v>
      </c>
      <c r="M84" s="96">
        <v>3952</v>
      </c>
      <c r="N84" s="47">
        <v>5669</v>
      </c>
      <c r="O84" s="47">
        <v>5805</v>
      </c>
      <c r="P84" s="163">
        <v>146.88765182186233</v>
      </c>
      <c r="Q84" s="108"/>
      <c r="R84" s="134"/>
      <c r="S84" s="119"/>
      <c r="T84" s="119"/>
      <c r="U84" s="121"/>
      <c r="V84" s="107"/>
      <c r="W84" s="118"/>
      <c r="X84" s="108"/>
      <c r="Y84" s="122"/>
      <c r="Z84" s="107"/>
      <c r="AA84" s="107"/>
      <c r="AB84" s="107"/>
      <c r="AC84" s="107"/>
      <c r="AD84" s="107"/>
      <c r="AE84" s="107"/>
      <c r="GP84" s="47">
        <v>20</v>
      </c>
      <c r="GQ84" s="47">
        <v>20</v>
      </c>
      <c r="GR84" s="47">
        <v>290</v>
      </c>
      <c r="GS84" s="47">
        <v>275</v>
      </c>
      <c r="GT84" s="47">
        <v>5700</v>
      </c>
    </row>
    <row r="85" spans="1:202" s="3" customFormat="1" ht="12" customHeight="1">
      <c r="A85" s="90">
        <v>103030109000000</v>
      </c>
      <c r="B85" s="48">
        <v>9</v>
      </c>
      <c r="C85" s="49" t="s">
        <v>61</v>
      </c>
      <c r="D85" s="50"/>
      <c r="E85" s="51">
        <v>18</v>
      </c>
      <c r="F85" s="51">
        <v>18</v>
      </c>
      <c r="G85" s="51">
        <v>100</v>
      </c>
      <c r="H85" s="52">
        <v>0</v>
      </c>
      <c r="I85" s="51">
        <v>109</v>
      </c>
      <c r="J85" s="51">
        <v>100</v>
      </c>
      <c r="K85" s="51">
        <v>91.74311926605505</v>
      </c>
      <c r="L85" s="52">
        <v>9</v>
      </c>
      <c r="M85" s="96">
        <v>5600</v>
      </c>
      <c r="N85" s="47">
        <v>7397</v>
      </c>
      <c r="O85" s="47">
        <v>7585</v>
      </c>
      <c r="P85" s="163">
        <v>135.44642857142856</v>
      </c>
      <c r="Q85" s="108"/>
      <c r="R85" s="135"/>
      <c r="S85" s="119"/>
      <c r="T85" s="119"/>
      <c r="U85" s="121"/>
      <c r="V85" s="107"/>
      <c r="W85" s="118"/>
      <c r="X85" s="108"/>
      <c r="Y85" s="122"/>
      <c r="Z85" s="107"/>
      <c r="AA85" s="107"/>
      <c r="AB85" s="107"/>
      <c r="AC85" s="107"/>
      <c r="AD85" s="107"/>
      <c r="AE85" s="107"/>
      <c r="GP85" s="47">
        <v>18</v>
      </c>
      <c r="GQ85" s="47">
        <v>18</v>
      </c>
      <c r="GR85" s="47">
        <v>106</v>
      </c>
      <c r="GS85" s="47">
        <v>100</v>
      </c>
      <c r="GT85" s="47">
        <v>7600</v>
      </c>
    </row>
    <row r="86" spans="1:202" s="3" customFormat="1" ht="12" customHeight="1">
      <c r="A86" s="90">
        <v>103030110000000</v>
      </c>
      <c r="B86" s="48">
        <v>10</v>
      </c>
      <c r="C86" s="49" t="s">
        <v>62</v>
      </c>
      <c r="D86" s="50"/>
      <c r="E86" s="51">
        <v>27</v>
      </c>
      <c r="F86" s="51">
        <v>27</v>
      </c>
      <c r="G86" s="51">
        <v>100</v>
      </c>
      <c r="H86" s="52">
        <v>0</v>
      </c>
      <c r="I86" s="51">
        <v>304</v>
      </c>
      <c r="J86" s="51">
        <v>286</v>
      </c>
      <c r="K86" s="51">
        <v>94.07894736842105</v>
      </c>
      <c r="L86" s="52">
        <v>18</v>
      </c>
      <c r="M86" s="96">
        <v>4079</v>
      </c>
      <c r="N86" s="47">
        <v>2636</v>
      </c>
      <c r="O86" s="47">
        <v>2675</v>
      </c>
      <c r="P86" s="163">
        <v>65.57979897033587</v>
      </c>
      <c r="Q86" s="108"/>
      <c r="R86" s="135"/>
      <c r="S86" s="123"/>
      <c r="T86" s="119"/>
      <c r="U86" s="121"/>
      <c r="V86" s="107"/>
      <c r="W86" s="118"/>
      <c r="X86" s="108"/>
      <c r="Y86" s="122"/>
      <c r="Z86" s="107"/>
      <c r="AA86" s="107"/>
      <c r="AB86" s="107"/>
      <c r="AC86" s="107"/>
      <c r="AD86" s="107"/>
      <c r="AE86" s="107"/>
      <c r="GP86" s="47">
        <v>27</v>
      </c>
      <c r="GQ86" s="47">
        <v>27</v>
      </c>
      <c r="GR86" s="47">
        <v>304</v>
      </c>
      <c r="GS86" s="47">
        <v>286</v>
      </c>
      <c r="GT86" s="47">
        <v>2900</v>
      </c>
    </row>
    <row r="87" spans="1:202" s="3" customFormat="1" ht="12" customHeight="1">
      <c r="A87" s="90">
        <v>103030111000000</v>
      </c>
      <c r="B87" s="48">
        <v>11</v>
      </c>
      <c r="C87" s="58" t="s">
        <v>151</v>
      </c>
      <c r="D87" s="53"/>
      <c r="E87" s="51">
        <v>12</v>
      </c>
      <c r="F87" s="51">
        <v>12</v>
      </c>
      <c r="G87" s="51">
        <v>100</v>
      </c>
      <c r="H87" s="52">
        <v>0</v>
      </c>
      <c r="I87" s="51">
        <v>318</v>
      </c>
      <c r="J87" s="51">
        <v>228</v>
      </c>
      <c r="K87" s="51">
        <v>71.69811320754717</v>
      </c>
      <c r="L87" s="52">
        <v>90</v>
      </c>
      <c r="M87" s="96">
        <v>3607</v>
      </c>
      <c r="N87" s="78">
        <v>2672</v>
      </c>
      <c r="O87" s="78">
        <v>2801</v>
      </c>
      <c r="P87" s="163">
        <v>77.65456057665651</v>
      </c>
      <c r="Q87" s="108"/>
      <c r="R87" s="135"/>
      <c r="S87" s="123"/>
      <c r="T87" s="119"/>
      <c r="U87" s="121"/>
      <c r="V87" s="107"/>
      <c r="W87" s="118"/>
      <c r="X87" s="108"/>
      <c r="Y87" s="122"/>
      <c r="Z87" s="107"/>
      <c r="AA87" s="107"/>
      <c r="AB87" s="107"/>
      <c r="AC87" s="107"/>
      <c r="AD87" s="107"/>
      <c r="AE87" s="107"/>
      <c r="GP87" s="78">
        <v>12</v>
      </c>
      <c r="GQ87" s="78">
        <v>12</v>
      </c>
      <c r="GR87" s="78">
        <v>311</v>
      </c>
      <c r="GS87" s="78">
        <v>228</v>
      </c>
      <c r="GT87" s="78">
        <v>3000</v>
      </c>
    </row>
    <row r="88" spans="1:202" s="3" customFormat="1" ht="12" customHeight="1">
      <c r="A88" s="92"/>
      <c r="B88" s="186" t="s">
        <v>146</v>
      </c>
      <c r="C88" s="187"/>
      <c r="D88" s="188"/>
      <c r="E88" s="54">
        <v>176</v>
      </c>
      <c r="F88" s="54">
        <v>176</v>
      </c>
      <c r="G88" s="54">
        <v>100</v>
      </c>
      <c r="H88" s="55">
        <v>0</v>
      </c>
      <c r="I88" s="54">
        <v>3008</v>
      </c>
      <c r="J88" s="54">
        <v>2615</v>
      </c>
      <c r="K88" s="54">
        <v>86.93484042553192</v>
      </c>
      <c r="L88" s="55">
        <v>393</v>
      </c>
      <c r="M88" s="57">
        <v>43281</v>
      </c>
      <c r="N88" s="79">
        <f>SUM(N77:N87)</f>
        <v>44330</v>
      </c>
      <c r="O88" s="79">
        <v>45362</v>
      </c>
      <c r="P88" s="80">
        <v>104.80811441510131</v>
      </c>
      <c r="Q88" s="127"/>
      <c r="R88" s="135"/>
      <c r="S88" s="126"/>
      <c r="T88" s="136"/>
      <c r="U88" s="137"/>
      <c r="V88" s="107"/>
      <c r="W88" s="118"/>
      <c r="X88" s="108"/>
      <c r="Y88" s="122"/>
      <c r="Z88" s="107"/>
      <c r="AA88" s="107"/>
      <c r="AB88" s="107"/>
      <c r="AC88" s="107"/>
      <c r="AD88" s="107"/>
      <c r="AE88" s="107"/>
      <c r="GP88" s="57">
        <v>176</v>
      </c>
      <c r="GQ88" s="57">
        <v>176</v>
      </c>
      <c r="GR88" s="57">
        <v>2983</v>
      </c>
      <c r="GS88" s="57">
        <v>2607</v>
      </c>
      <c r="GT88" s="57">
        <v>46100</v>
      </c>
    </row>
    <row r="89" spans="13:202" ht="12.75">
      <c r="M89" s="86"/>
      <c r="N89" s="86"/>
      <c r="O89" s="86"/>
      <c r="P89" s="76"/>
      <c r="R89" s="135"/>
      <c r="T89" s="138"/>
      <c r="U89" s="139"/>
      <c r="W89" s="118"/>
      <c r="X89" s="108"/>
      <c r="Y89" s="122"/>
      <c r="GP89" s="86">
        <v>176</v>
      </c>
      <c r="GQ89" s="86">
        <v>176</v>
      </c>
      <c r="GR89" s="86">
        <v>2983</v>
      </c>
      <c r="GS89" s="86">
        <v>2607</v>
      </c>
      <c r="GT89" s="86">
        <v>46100</v>
      </c>
    </row>
    <row r="90" spans="1:202" s="59" customFormat="1" ht="15" customHeight="1">
      <c r="A90" s="167" t="s">
        <v>5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41"/>
      <c r="R90" s="135"/>
      <c r="S90" s="140"/>
      <c r="T90" s="140"/>
      <c r="U90" s="140"/>
      <c r="V90" s="140"/>
      <c r="W90" s="118"/>
      <c r="X90" s="108"/>
      <c r="Y90" s="122"/>
      <c r="Z90" s="140"/>
      <c r="AA90" s="140"/>
      <c r="AB90" s="140"/>
      <c r="AC90" s="140"/>
      <c r="AD90" s="140"/>
      <c r="AE90" s="140"/>
      <c r="GP90" s="59" t="s">
        <v>14</v>
      </c>
      <c r="GQ90" s="59" t="s">
        <v>14</v>
      </c>
      <c r="GR90" s="59" t="s">
        <v>14</v>
      </c>
      <c r="GS90" s="59" t="s">
        <v>14</v>
      </c>
      <c r="GT90" s="59" t="s">
        <v>14</v>
      </c>
    </row>
    <row r="91" spans="1:31" s="3" customFormat="1" ht="12" customHeight="1">
      <c r="A91" s="189" t="s">
        <v>94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08"/>
      <c r="R91" s="135"/>
      <c r="S91" s="107"/>
      <c r="T91" s="107"/>
      <c r="U91" s="107"/>
      <c r="V91" s="107"/>
      <c r="W91" s="118"/>
      <c r="X91" s="108"/>
      <c r="Y91" s="122"/>
      <c r="Z91" s="107"/>
      <c r="AA91" s="107"/>
      <c r="AB91" s="107"/>
      <c r="AC91" s="107"/>
      <c r="AD91" s="107"/>
      <c r="AE91" s="107"/>
    </row>
    <row r="92" spans="1:31" s="3" customFormat="1" ht="12" customHeight="1">
      <c r="A92" s="6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111"/>
      <c r="R92" s="135"/>
      <c r="S92" s="110"/>
      <c r="T92" s="110"/>
      <c r="U92" s="110"/>
      <c r="V92" s="107"/>
      <c r="W92" s="118"/>
      <c r="X92" s="108"/>
      <c r="Y92" s="122"/>
      <c r="Z92" s="107"/>
      <c r="AA92" s="107"/>
      <c r="AB92" s="107"/>
      <c r="AC92" s="107"/>
      <c r="AD92" s="107"/>
      <c r="AE92" s="107"/>
    </row>
    <row r="93" spans="1:31" s="3" customFormat="1" ht="12" customHeight="1">
      <c r="A93" s="169" t="s">
        <v>144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08"/>
      <c r="R93" s="135"/>
      <c r="S93" s="107"/>
      <c r="T93" s="107"/>
      <c r="U93" s="107"/>
      <c r="V93" s="107"/>
      <c r="W93" s="118"/>
      <c r="X93" s="108"/>
      <c r="Y93" s="122"/>
      <c r="Z93" s="107"/>
      <c r="AA93" s="107"/>
      <c r="AB93" s="107"/>
      <c r="AC93" s="107"/>
      <c r="AD93" s="107"/>
      <c r="AE93" s="107"/>
    </row>
    <row r="94" spans="1:31" s="3" customFormat="1" ht="12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08"/>
      <c r="R94" s="135"/>
      <c r="S94" s="107"/>
      <c r="T94" s="107"/>
      <c r="U94" s="107"/>
      <c r="V94" s="107"/>
      <c r="W94" s="118"/>
      <c r="X94" s="108"/>
      <c r="Y94" s="122"/>
      <c r="Z94" s="107"/>
      <c r="AA94" s="107"/>
      <c r="AB94" s="107"/>
      <c r="AC94" s="107"/>
      <c r="AD94" s="107"/>
      <c r="AE94" s="107"/>
    </row>
    <row r="95" spans="1:31" s="3" customFormat="1" ht="12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11"/>
      <c r="R95" s="135"/>
      <c r="S95" s="112"/>
      <c r="T95" s="112"/>
      <c r="U95" s="112"/>
      <c r="V95" s="107"/>
      <c r="W95" s="118"/>
      <c r="X95" s="108"/>
      <c r="Y95" s="122"/>
      <c r="Z95" s="107"/>
      <c r="AA95" s="107"/>
      <c r="AB95" s="107"/>
      <c r="AC95" s="107"/>
      <c r="AD95" s="107"/>
      <c r="AE95" s="107"/>
    </row>
    <row r="96" spans="1:31" s="101" customFormat="1" ht="12" customHeight="1">
      <c r="A96" s="179" t="s">
        <v>171</v>
      </c>
      <c r="B96" s="172" t="s">
        <v>75</v>
      </c>
      <c r="C96" s="173"/>
      <c r="D96" s="179" t="s">
        <v>172</v>
      </c>
      <c r="E96" s="176" t="s">
        <v>107</v>
      </c>
      <c r="F96" s="177"/>
      <c r="G96" s="177"/>
      <c r="H96" s="178"/>
      <c r="I96" s="176" t="s">
        <v>76</v>
      </c>
      <c r="J96" s="177"/>
      <c r="K96" s="177"/>
      <c r="L96" s="178"/>
      <c r="M96" s="176" t="s">
        <v>108</v>
      </c>
      <c r="N96" s="177"/>
      <c r="O96" s="177"/>
      <c r="P96" s="178"/>
      <c r="Q96" s="114"/>
      <c r="R96" s="135"/>
      <c r="S96" s="114"/>
      <c r="T96" s="114"/>
      <c r="U96" s="114"/>
      <c r="V96" s="113"/>
      <c r="W96" s="118"/>
      <c r="X96" s="108"/>
      <c r="Y96" s="122"/>
      <c r="Z96" s="113"/>
      <c r="AA96" s="113"/>
      <c r="AB96" s="113"/>
      <c r="AC96" s="113"/>
      <c r="AD96" s="113"/>
      <c r="AE96" s="113"/>
    </row>
    <row r="97" spans="1:31" s="101" customFormat="1" ht="12" customHeight="1">
      <c r="A97" s="180"/>
      <c r="B97" s="174"/>
      <c r="C97" s="175"/>
      <c r="D97" s="180"/>
      <c r="E97" s="182" t="s">
        <v>77</v>
      </c>
      <c r="F97" s="176" t="s">
        <v>78</v>
      </c>
      <c r="G97" s="178"/>
      <c r="H97" s="182" t="s">
        <v>79</v>
      </c>
      <c r="I97" s="182" t="s">
        <v>77</v>
      </c>
      <c r="J97" s="176" t="s">
        <v>78</v>
      </c>
      <c r="K97" s="178"/>
      <c r="L97" s="182" t="s">
        <v>79</v>
      </c>
      <c r="M97" s="179" t="s">
        <v>177</v>
      </c>
      <c r="N97" s="212" t="s">
        <v>111</v>
      </c>
      <c r="O97" s="213"/>
      <c r="P97" s="214"/>
      <c r="Q97" s="114"/>
      <c r="R97" s="135"/>
      <c r="S97" s="115"/>
      <c r="T97" s="114"/>
      <c r="U97" s="114"/>
      <c r="V97" s="113"/>
      <c r="W97" s="118"/>
      <c r="X97" s="108"/>
      <c r="Y97" s="122"/>
      <c r="Z97" s="113"/>
      <c r="AA97" s="113"/>
      <c r="AB97" s="113"/>
      <c r="AC97" s="113"/>
      <c r="AD97" s="113"/>
      <c r="AE97" s="113"/>
    </row>
    <row r="98" spans="1:31" s="101" customFormat="1" ht="22.5">
      <c r="A98" s="181"/>
      <c r="B98" s="184" t="s">
        <v>145</v>
      </c>
      <c r="C98" s="185"/>
      <c r="D98" s="181"/>
      <c r="E98" s="183"/>
      <c r="F98" s="102" t="s">
        <v>113</v>
      </c>
      <c r="G98" s="100" t="s">
        <v>80</v>
      </c>
      <c r="H98" s="183"/>
      <c r="I98" s="183"/>
      <c r="J98" s="102" t="s">
        <v>113</v>
      </c>
      <c r="K98" s="100" t="s">
        <v>80</v>
      </c>
      <c r="L98" s="183"/>
      <c r="M98" s="181"/>
      <c r="N98" s="164" t="s">
        <v>174</v>
      </c>
      <c r="O98" s="164" t="s">
        <v>175</v>
      </c>
      <c r="P98" s="165" t="s">
        <v>80</v>
      </c>
      <c r="Q98" s="117"/>
      <c r="R98" s="135"/>
      <c r="S98" s="115"/>
      <c r="T98" s="116"/>
      <c r="U98" s="114"/>
      <c r="V98" s="113"/>
      <c r="W98" s="118"/>
      <c r="X98" s="108"/>
      <c r="Y98" s="122"/>
      <c r="Z98" s="113"/>
      <c r="AA98" s="113"/>
      <c r="AB98" s="113"/>
      <c r="AC98" s="113"/>
      <c r="AD98" s="113"/>
      <c r="AE98" s="113"/>
    </row>
    <row r="99" spans="1:31" s="3" customFormat="1" ht="12" customHeight="1">
      <c r="A99" s="45"/>
      <c r="B99" s="44" t="s">
        <v>95</v>
      </c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108"/>
      <c r="R99" s="135"/>
      <c r="S99" s="107"/>
      <c r="T99" s="107"/>
      <c r="U99" s="107"/>
      <c r="V99" s="107"/>
      <c r="W99" s="118"/>
      <c r="X99" s="108"/>
      <c r="Y99" s="122"/>
      <c r="Z99" s="107"/>
      <c r="AA99" s="107"/>
      <c r="AB99" s="107"/>
      <c r="AC99" s="107"/>
      <c r="AD99" s="107"/>
      <c r="AE99" s="107"/>
    </row>
    <row r="100" spans="1:202" s="3" customFormat="1" ht="12" customHeight="1">
      <c r="A100" s="90">
        <v>103040101000000</v>
      </c>
      <c r="B100" s="48">
        <v>1</v>
      </c>
      <c r="C100" s="49" t="s">
        <v>12</v>
      </c>
      <c r="D100" s="50"/>
      <c r="E100" s="51">
        <v>21</v>
      </c>
      <c r="F100" s="51">
        <v>21</v>
      </c>
      <c r="G100" s="51">
        <v>100</v>
      </c>
      <c r="H100" s="52">
        <v>0</v>
      </c>
      <c r="I100" s="51">
        <v>69</v>
      </c>
      <c r="J100" s="51">
        <v>58</v>
      </c>
      <c r="K100" s="51">
        <v>84.05797101449275</v>
      </c>
      <c r="L100" s="52">
        <v>11</v>
      </c>
      <c r="M100" s="96">
        <v>5469</v>
      </c>
      <c r="N100" s="47">
        <v>4320</v>
      </c>
      <c r="O100" s="47">
        <v>4392</v>
      </c>
      <c r="P100" s="47">
        <v>80.30718595721339</v>
      </c>
      <c r="Q100" s="108"/>
      <c r="R100" s="135"/>
      <c r="S100" s="123"/>
      <c r="T100" s="119"/>
      <c r="U100" s="119"/>
      <c r="V100" s="107"/>
      <c r="W100" s="118"/>
      <c r="X100" s="108"/>
      <c r="Y100" s="122"/>
      <c r="Z100" s="107"/>
      <c r="AA100" s="107"/>
      <c r="AB100" s="107"/>
      <c r="AC100" s="107"/>
      <c r="AD100" s="107"/>
      <c r="AE100" s="107"/>
      <c r="GP100" s="47">
        <v>21</v>
      </c>
      <c r="GQ100" s="47">
        <v>21</v>
      </c>
      <c r="GR100" s="47">
        <v>69</v>
      </c>
      <c r="GS100" s="47">
        <v>58</v>
      </c>
      <c r="GT100" s="47">
        <v>5000</v>
      </c>
    </row>
    <row r="101" spans="1:202" s="3" customFormat="1" ht="12" customHeight="1">
      <c r="A101" s="90">
        <v>103040102000000</v>
      </c>
      <c r="B101" s="48">
        <v>2</v>
      </c>
      <c r="C101" s="49" t="s">
        <v>13</v>
      </c>
      <c r="D101" s="50"/>
      <c r="E101" s="51">
        <v>21</v>
      </c>
      <c r="F101" s="51">
        <v>21</v>
      </c>
      <c r="G101" s="51">
        <v>100</v>
      </c>
      <c r="H101" s="52">
        <v>0</v>
      </c>
      <c r="I101" s="51">
        <v>37</v>
      </c>
      <c r="J101" s="51">
        <v>34</v>
      </c>
      <c r="K101" s="51">
        <v>91.8918918918919</v>
      </c>
      <c r="L101" s="52">
        <v>3</v>
      </c>
      <c r="M101" s="97">
        <v>3142</v>
      </c>
      <c r="N101" s="47">
        <v>1529</v>
      </c>
      <c r="O101" s="47">
        <v>1529</v>
      </c>
      <c r="P101" s="47">
        <v>48.663271801400384</v>
      </c>
      <c r="Q101" s="108"/>
      <c r="R101" s="135"/>
      <c r="S101" s="123"/>
      <c r="T101" s="119"/>
      <c r="U101" s="119"/>
      <c r="V101" s="107"/>
      <c r="W101" s="118"/>
      <c r="X101" s="108"/>
      <c r="Y101" s="122"/>
      <c r="Z101" s="107"/>
      <c r="AA101" s="107"/>
      <c r="AB101" s="107"/>
      <c r="AC101" s="107"/>
      <c r="AD101" s="107"/>
      <c r="AE101" s="107"/>
      <c r="GP101" s="47">
        <v>21</v>
      </c>
      <c r="GQ101" s="47">
        <v>21</v>
      </c>
      <c r="GR101" s="47">
        <v>37</v>
      </c>
      <c r="GS101" s="47">
        <v>34</v>
      </c>
      <c r="GT101" s="47">
        <v>3000</v>
      </c>
    </row>
    <row r="102" spans="1:202" s="3" customFormat="1" ht="12" customHeight="1">
      <c r="A102" s="91"/>
      <c r="B102" s="48">
        <v>3</v>
      </c>
      <c r="C102" s="49" t="s">
        <v>161</v>
      </c>
      <c r="D102" s="50"/>
      <c r="E102" s="51">
        <v>17</v>
      </c>
      <c r="F102" s="51">
        <v>17</v>
      </c>
      <c r="G102" s="51">
        <v>100</v>
      </c>
      <c r="H102" s="52">
        <v>0</v>
      </c>
      <c r="I102" s="51">
        <v>0</v>
      </c>
      <c r="J102" s="51">
        <v>0</v>
      </c>
      <c r="K102" s="51" t="e">
        <v>#DIV/0!</v>
      </c>
      <c r="L102" s="52">
        <v>0</v>
      </c>
      <c r="M102" s="97">
        <v>2161</v>
      </c>
      <c r="N102" s="47"/>
      <c r="O102" s="47"/>
      <c r="P102" s="47"/>
      <c r="Q102" s="108"/>
      <c r="R102" s="135"/>
      <c r="S102" s="123"/>
      <c r="T102" s="119"/>
      <c r="U102" s="119"/>
      <c r="V102" s="107"/>
      <c r="W102" s="118"/>
      <c r="X102" s="108"/>
      <c r="Y102" s="122"/>
      <c r="Z102" s="107"/>
      <c r="AA102" s="107"/>
      <c r="AB102" s="107"/>
      <c r="AC102" s="107"/>
      <c r="AD102" s="107"/>
      <c r="AE102" s="107"/>
      <c r="GP102" s="47"/>
      <c r="GQ102" s="47"/>
      <c r="GR102" s="47"/>
      <c r="GS102" s="47"/>
      <c r="GT102" s="47"/>
    </row>
    <row r="103" spans="1:202" s="3" customFormat="1" ht="12" customHeight="1">
      <c r="A103" s="91"/>
      <c r="B103" s="61" t="s">
        <v>96</v>
      </c>
      <c r="C103" s="49"/>
      <c r="D103" s="50"/>
      <c r="E103" s="51"/>
      <c r="F103" s="51"/>
      <c r="G103" s="51"/>
      <c r="H103" s="52"/>
      <c r="I103" s="51"/>
      <c r="J103" s="51"/>
      <c r="K103" s="51"/>
      <c r="L103" s="52"/>
      <c r="M103" s="97"/>
      <c r="N103" s="47"/>
      <c r="O103" s="47"/>
      <c r="P103" s="47"/>
      <c r="Q103" s="108"/>
      <c r="R103" s="135"/>
      <c r="S103" s="119"/>
      <c r="T103" s="119"/>
      <c r="U103" s="119"/>
      <c r="V103" s="107"/>
      <c r="W103" s="118"/>
      <c r="X103" s="108"/>
      <c r="Y103" s="122"/>
      <c r="Z103" s="107"/>
      <c r="AA103" s="107"/>
      <c r="AB103" s="107"/>
      <c r="AC103" s="107"/>
      <c r="AD103" s="107"/>
      <c r="AE103" s="107"/>
      <c r="GP103" s="47"/>
      <c r="GQ103" s="47"/>
      <c r="GR103" s="47"/>
      <c r="GS103" s="47"/>
      <c r="GT103" s="47"/>
    </row>
    <row r="104" spans="1:202" s="3" customFormat="1" ht="12" customHeight="1">
      <c r="A104" s="90">
        <v>103050101000000</v>
      </c>
      <c r="B104" s="48">
        <v>4</v>
      </c>
      <c r="C104" s="49" t="s">
        <v>21</v>
      </c>
      <c r="D104" s="50"/>
      <c r="E104" s="51">
        <v>14</v>
      </c>
      <c r="F104" s="51">
        <v>14</v>
      </c>
      <c r="G104" s="51">
        <v>100</v>
      </c>
      <c r="H104" s="52">
        <v>0</v>
      </c>
      <c r="I104" s="51">
        <v>85</v>
      </c>
      <c r="J104" s="51">
        <v>66</v>
      </c>
      <c r="K104" s="51">
        <v>77.64705882352942</v>
      </c>
      <c r="L104" s="52">
        <v>19</v>
      </c>
      <c r="M104" s="97">
        <v>2302</v>
      </c>
      <c r="N104" s="47">
        <v>1113</v>
      </c>
      <c r="O104" s="47">
        <v>1145</v>
      </c>
      <c r="P104" s="47">
        <v>49.73935708079931</v>
      </c>
      <c r="Q104" s="108"/>
      <c r="R104" s="135"/>
      <c r="S104" s="123"/>
      <c r="T104" s="119"/>
      <c r="U104" s="119"/>
      <c r="V104" s="107"/>
      <c r="W104" s="118"/>
      <c r="X104" s="108"/>
      <c r="Y104" s="122"/>
      <c r="Z104" s="107"/>
      <c r="AA104" s="107"/>
      <c r="AB104" s="107"/>
      <c r="AC104" s="107"/>
      <c r="AD104" s="107"/>
      <c r="AE104" s="107"/>
      <c r="GP104" s="47">
        <v>14</v>
      </c>
      <c r="GQ104" s="47">
        <v>14</v>
      </c>
      <c r="GR104" s="47">
        <v>85</v>
      </c>
      <c r="GS104" s="47">
        <v>66</v>
      </c>
      <c r="GT104" s="47">
        <v>2000</v>
      </c>
    </row>
    <row r="105" spans="1:202" s="3" customFormat="1" ht="12" customHeight="1">
      <c r="A105" s="90">
        <v>103050103000000</v>
      </c>
      <c r="B105" s="48">
        <v>5</v>
      </c>
      <c r="C105" s="49" t="s">
        <v>15</v>
      </c>
      <c r="D105" s="50"/>
      <c r="E105" s="51">
        <v>9</v>
      </c>
      <c r="F105" s="51">
        <v>9</v>
      </c>
      <c r="G105" s="51">
        <v>100</v>
      </c>
      <c r="H105" s="52">
        <v>0</v>
      </c>
      <c r="I105" s="51">
        <v>46</v>
      </c>
      <c r="J105" s="51">
        <v>38</v>
      </c>
      <c r="K105" s="51">
        <v>82.6086956521739</v>
      </c>
      <c r="L105" s="52">
        <v>8</v>
      </c>
      <c r="M105" s="97">
        <v>1731</v>
      </c>
      <c r="N105" s="47">
        <v>1739</v>
      </c>
      <c r="O105" s="47">
        <v>1743</v>
      </c>
      <c r="P105" s="47">
        <v>100.69324090121316</v>
      </c>
      <c r="Q105" s="108"/>
      <c r="R105" s="135"/>
      <c r="S105" s="119"/>
      <c r="T105" s="119"/>
      <c r="U105" s="119"/>
      <c r="V105" s="107"/>
      <c r="W105" s="118"/>
      <c r="X105" s="108"/>
      <c r="Y105" s="122"/>
      <c r="Z105" s="107"/>
      <c r="AA105" s="107"/>
      <c r="AB105" s="107"/>
      <c r="AC105" s="107"/>
      <c r="AD105" s="107"/>
      <c r="AE105" s="107"/>
      <c r="GP105" s="47">
        <v>9</v>
      </c>
      <c r="GQ105" s="47">
        <v>9</v>
      </c>
      <c r="GR105" s="47">
        <v>46</v>
      </c>
      <c r="GS105" s="47">
        <v>38</v>
      </c>
      <c r="GT105" s="47">
        <v>2000</v>
      </c>
    </row>
    <row r="106" spans="1:202" s="3" customFormat="1" ht="12" customHeight="1">
      <c r="A106" s="90">
        <v>103050104000000</v>
      </c>
      <c r="B106" s="48">
        <v>6</v>
      </c>
      <c r="C106" s="49" t="s">
        <v>97</v>
      </c>
      <c r="D106" s="50"/>
      <c r="E106" s="51">
        <v>14</v>
      </c>
      <c r="F106" s="51">
        <v>14</v>
      </c>
      <c r="G106" s="51">
        <v>100</v>
      </c>
      <c r="H106" s="52">
        <v>0</v>
      </c>
      <c r="I106" s="51">
        <v>30</v>
      </c>
      <c r="J106" s="51">
        <v>20</v>
      </c>
      <c r="K106" s="51">
        <v>66.66666666666666</v>
      </c>
      <c r="L106" s="52">
        <v>10</v>
      </c>
      <c r="M106" s="97">
        <v>1800</v>
      </c>
      <c r="N106" s="47">
        <v>1277</v>
      </c>
      <c r="O106" s="47">
        <v>1280</v>
      </c>
      <c r="P106" s="47">
        <v>71.11111111111111</v>
      </c>
      <c r="Q106" s="108"/>
      <c r="R106" s="135"/>
      <c r="S106" s="123"/>
      <c r="T106" s="119"/>
      <c r="U106" s="119"/>
      <c r="V106" s="107"/>
      <c r="W106" s="118"/>
      <c r="X106" s="108"/>
      <c r="Y106" s="122"/>
      <c r="Z106" s="107"/>
      <c r="AA106" s="107"/>
      <c r="AB106" s="107"/>
      <c r="AC106" s="107"/>
      <c r="AD106" s="107"/>
      <c r="AE106" s="107"/>
      <c r="GP106" s="47">
        <v>14</v>
      </c>
      <c r="GQ106" s="47">
        <v>14</v>
      </c>
      <c r="GR106" s="47">
        <v>30</v>
      </c>
      <c r="GS106" s="47">
        <v>20</v>
      </c>
      <c r="GT106" s="47">
        <v>2000</v>
      </c>
    </row>
    <row r="107" spans="1:202" s="3" customFormat="1" ht="12" customHeight="1">
      <c r="A107" s="90">
        <v>103050108000000</v>
      </c>
      <c r="B107" s="48">
        <v>7</v>
      </c>
      <c r="C107" s="49" t="s">
        <v>16</v>
      </c>
      <c r="D107" s="50"/>
      <c r="E107" s="51">
        <v>23</v>
      </c>
      <c r="F107" s="51">
        <v>23</v>
      </c>
      <c r="G107" s="51">
        <v>100</v>
      </c>
      <c r="H107" s="52">
        <v>0</v>
      </c>
      <c r="I107" s="51">
        <v>135</v>
      </c>
      <c r="J107" s="51">
        <v>110</v>
      </c>
      <c r="K107" s="51">
        <v>81.48148148148148</v>
      </c>
      <c r="L107" s="52">
        <v>25</v>
      </c>
      <c r="M107" s="97">
        <v>6279</v>
      </c>
      <c r="N107" s="47">
        <v>4800</v>
      </c>
      <c r="O107" s="47">
        <v>4844</v>
      </c>
      <c r="P107" s="47">
        <v>77.14604236343366</v>
      </c>
      <c r="Q107" s="108"/>
      <c r="R107" s="135"/>
      <c r="S107" s="123"/>
      <c r="T107" s="119"/>
      <c r="U107" s="119"/>
      <c r="V107" s="107"/>
      <c r="W107" s="118"/>
      <c r="X107" s="108"/>
      <c r="Y107" s="122"/>
      <c r="Z107" s="107"/>
      <c r="AA107" s="107"/>
      <c r="AB107" s="107"/>
      <c r="AC107" s="107"/>
      <c r="AD107" s="107"/>
      <c r="AE107" s="107"/>
      <c r="GP107" s="47">
        <v>23</v>
      </c>
      <c r="GQ107" s="47">
        <v>23</v>
      </c>
      <c r="GR107" s="47">
        <v>135</v>
      </c>
      <c r="GS107" s="47">
        <v>110</v>
      </c>
      <c r="GT107" s="47">
        <v>6000</v>
      </c>
    </row>
    <row r="108" spans="1:202" s="3" customFormat="1" ht="12" customHeight="1">
      <c r="A108" s="90">
        <v>103050105000000</v>
      </c>
      <c r="B108" s="48">
        <v>8</v>
      </c>
      <c r="C108" s="49" t="s">
        <v>17</v>
      </c>
      <c r="D108" s="50"/>
      <c r="E108" s="51">
        <v>14</v>
      </c>
      <c r="F108" s="51">
        <v>14</v>
      </c>
      <c r="G108" s="51">
        <v>100</v>
      </c>
      <c r="H108" s="52">
        <v>0</v>
      </c>
      <c r="I108" s="51">
        <v>32</v>
      </c>
      <c r="J108" s="51">
        <v>18</v>
      </c>
      <c r="K108" s="51">
        <v>56.25</v>
      </c>
      <c r="L108" s="52">
        <v>14</v>
      </c>
      <c r="M108" s="97">
        <v>3723</v>
      </c>
      <c r="N108" s="47">
        <v>2999</v>
      </c>
      <c r="O108" s="47">
        <v>3055</v>
      </c>
      <c r="P108" s="47">
        <v>82.05748052645716</v>
      </c>
      <c r="Q108" s="108"/>
      <c r="R108" s="135"/>
      <c r="S108" s="123"/>
      <c r="T108" s="119"/>
      <c r="U108" s="119"/>
      <c r="V108" s="107"/>
      <c r="W108" s="118"/>
      <c r="X108" s="108"/>
      <c r="Y108" s="122"/>
      <c r="Z108" s="107"/>
      <c r="AA108" s="107"/>
      <c r="AB108" s="107"/>
      <c r="AC108" s="107"/>
      <c r="AD108" s="107"/>
      <c r="AE108" s="107"/>
      <c r="GP108" s="47">
        <v>14</v>
      </c>
      <c r="GQ108" s="47">
        <v>14</v>
      </c>
      <c r="GR108" s="47">
        <v>32</v>
      </c>
      <c r="GS108" s="47">
        <v>18</v>
      </c>
      <c r="GT108" s="47">
        <v>3200</v>
      </c>
    </row>
    <row r="109" spans="1:202" s="3" customFormat="1" ht="12" customHeight="1">
      <c r="A109" s="90">
        <v>103050102000000</v>
      </c>
      <c r="B109" s="48">
        <v>9</v>
      </c>
      <c r="C109" s="49" t="s">
        <v>159</v>
      </c>
      <c r="D109" s="50"/>
      <c r="E109" s="51">
        <v>42</v>
      </c>
      <c r="F109" s="51">
        <v>42</v>
      </c>
      <c r="G109" s="51">
        <v>100</v>
      </c>
      <c r="H109" s="52">
        <v>0</v>
      </c>
      <c r="I109" s="51">
        <v>250</v>
      </c>
      <c r="J109" s="51">
        <v>169</v>
      </c>
      <c r="K109" s="51">
        <v>67.60000000000001</v>
      </c>
      <c r="L109" s="52">
        <v>81</v>
      </c>
      <c r="M109" s="97">
        <v>22439</v>
      </c>
      <c r="N109" s="47">
        <v>25390</v>
      </c>
      <c r="O109" s="47">
        <v>25895</v>
      </c>
      <c r="P109" s="47">
        <v>115.40175587147377</v>
      </c>
      <c r="Q109" s="108"/>
      <c r="R109" s="135"/>
      <c r="S109" s="119"/>
      <c r="T109" s="119"/>
      <c r="U109" s="119"/>
      <c r="V109" s="107"/>
      <c r="W109" s="118"/>
      <c r="X109" s="108"/>
      <c r="Y109" s="122"/>
      <c r="Z109" s="107"/>
      <c r="AA109" s="107"/>
      <c r="AB109" s="107"/>
      <c r="AC109" s="107"/>
      <c r="AD109" s="107"/>
      <c r="AE109" s="107"/>
      <c r="GP109" s="47">
        <v>42</v>
      </c>
      <c r="GQ109" s="47">
        <v>42</v>
      </c>
      <c r="GR109" s="47">
        <v>250</v>
      </c>
      <c r="GS109" s="47">
        <v>169</v>
      </c>
      <c r="GT109" s="47">
        <v>25200</v>
      </c>
    </row>
    <row r="110" spans="1:202" s="3" customFormat="1" ht="12" customHeight="1">
      <c r="A110" s="90">
        <v>103050106000000</v>
      </c>
      <c r="B110" s="48">
        <v>10</v>
      </c>
      <c r="C110" s="49" t="s">
        <v>18</v>
      </c>
      <c r="D110" s="50"/>
      <c r="E110" s="51">
        <v>16</v>
      </c>
      <c r="F110" s="51">
        <v>16</v>
      </c>
      <c r="G110" s="51">
        <v>100</v>
      </c>
      <c r="H110" s="52">
        <v>0</v>
      </c>
      <c r="I110" s="51">
        <v>55</v>
      </c>
      <c r="J110" s="51">
        <v>49</v>
      </c>
      <c r="K110" s="51">
        <v>89.0909090909091</v>
      </c>
      <c r="L110" s="52">
        <v>6</v>
      </c>
      <c r="M110" s="97">
        <v>1568</v>
      </c>
      <c r="N110" s="47">
        <v>1680</v>
      </c>
      <c r="O110" s="47">
        <v>1699</v>
      </c>
      <c r="P110" s="47">
        <v>108.3545918367347</v>
      </c>
      <c r="Q110" s="108"/>
      <c r="R110" s="135"/>
      <c r="S110" s="119"/>
      <c r="T110" s="119"/>
      <c r="U110" s="119"/>
      <c r="V110" s="107"/>
      <c r="W110" s="118"/>
      <c r="X110" s="108"/>
      <c r="Y110" s="122"/>
      <c r="Z110" s="107"/>
      <c r="AA110" s="107"/>
      <c r="AB110" s="107"/>
      <c r="AC110" s="107"/>
      <c r="AD110" s="107"/>
      <c r="AE110" s="107"/>
      <c r="GP110" s="47">
        <v>16</v>
      </c>
      <c r="GQ110" s="47">
        <v>16</v>
      </c>
      <c r="GR110" s="47">
        <v>55</v>
      </c>
      <c r="GS110" s="47">
        <v>49</v>
      </c>
      <c r="GT110" s="47">
        <v>1700</v>
      </c>
    </row>
    <row r="111" spans="1:202" s="3" customFormat="1" ht="12" customHeight="1">
      <c r="A111" s="90">
        <v>103050107000000</v>
      </c>
      <c r="B111" s="48">
        <v>11</v>
      </c>
      <c r="C111" s="49" t="s">
        <v>19</v>
      </c>
      <c r="D111" s="50"/>
      <c r="E111" s="51">
        <v>20</v>
      </c>
      <c r="F111" s="51">
        <v>20</v>
      </c>
      <c r="G111" s="51">
        <v>100</v>
      </c>
      <c r="H111" s="52">
        <v>0</v>
      </c>
      <c r="I111" s="51">
        <v>38</v>
      </c>
      <c r="J111" s="51">
        <v>35</v>
      </c>
      <c r="K111" s="51">
        <v>92.10526315789474</v>
      </c>
      <c r="L111" s="52">
        <v>3</v>
      </c>
      <c r="M111" s="97">
        <v>2273</v>
      </c>
      <c r="N111" s="47">
        <v>1753</v>
      </c>
      <c r="O111" s="47">
        <v>1771</v>
      </c>
      <c r="P111" s="47">
        <v>77.91465024197096</v>
      </c>
      <c r="Q111" s="108"/>
      <c r="R111" s="135"/>
      <c r="S111" s="123"/>
      <c r="T111" s="119"/>
      <c r="U111" s="119"/>
      <c r="V111" s="107"/>
      <c r="W111" s="118"/>
      <c r="X111" s="108"/>
      <c r="Y111" s="122"/>
      <c r="Z111" s="107"/>
      <c r="AA111" s="107"/>
      <c r="AB111" s="107"/>
      <c r="AC111" s="107"/>
      <c r="AD111" s="107"/>
      <c r="AE111" s="107"/>
      <c r="GP111" s="47">
        <v>20</v>
      </c>
      <c r="GQ111" s="47">
        <v>20</v>
      </c>
      <c r="GR111" s="47">
        <v>38</v>
      </c>
      <c r="GS111" s="47">
        <v>35</v>
      </c>
      <c r="GT111" s="47">
        <v>2000</v>
      </c>
    </row>
    <row r="112" spans="1:202" s="3" customFormat="1" ht="12" customHeight="1">
      <c r="A112" s="46"/>
      <c r="B112" s="61" t="s">
        <v>98</v>
      </c>
      <c r="C112" s="49"/>
      <c r="D112" s="50"/>
      <c r="E112" s="51"/>
      <c r="F112" s="51"/>
      <c r="G112" s="51"/>
      <c r="H112" s="52"/>
      <c r="I112" s="51"/>
      <c r="J112" s="51"/>
      <c r="K112" s="51"/>
      <c r="L112" s="52"/>
      <c r="M112" s="97"/>
      <c r="N112" s="47"/>
      <c r="O112" s="47"/>
      <c r="P112" s="47"/>
      <c r="Q112" s="108"/>
      <c r="R112" s="135"/>
      <c r="S112" s="119"/>
      <c r="T112" s="119"/>
      <c r="U112" s="119"/>
      <c r="V112" s="107"/>
      <c r="W112" s="118"/>
      <c r="X112" s="108"/>
      <c r="Y112" s="122"/>
      <c r="Z112" s="107"/>
      <c r="AA112" s="107"/>
      <c r="AB112" s="107"/>
      <c r="AC112" s="107"/>
      <c r="AD112" s="107"/>
      <c r="AE112" s="107"/>
      <c r="GP112" s="47"/>
      <c r="GQ112" s="47"/>
      <c r="GR112" s="47"/>
      <c r="GS112" s="47"/>
      <c r="GT112" s="47"/>
    </row>
    <row r="113" spans="1:202" s="3" customFormat="1" ht="12" customHeight="1">
      <c r="A113" s="95" t="s">
        <v>168</v>
      </c>
      <c r="B113" s="48"/>
      <c r="C113" s="49" t="s">
        <v>160</v>
      </c>
      <c r="D113" s="50"/>
      <c r="E113" s="51">
        <v>2</v>
      </c>
      <c r="F113" s="51">
        <v>2</v>
      </c>
      <c r="G113" s="51">
        <v>100</v>
      </c>
      <c r="H113" s="52">
        <v>0</v>
      </c>
      <c r="I113" s="51">
        <v>5</v>
      </c>
      <c r="J113" s="51">
        <v>0</v>
      </c>
      <c r="K113" s="51">
        <v>0</v>
      </c>
      <c r="L113" s="52">
        <v>5</v>
      </c>
      <c r="M113" s="97">
        <v>539</v>
      </c>
      <c r="N113" s="47">
        <v>415</v>
      </c>
      <c r="O113" s="47">
        <v>430</v>
      </c>
      <c r="P113" s="47">
        <v>79.77736549165121</v>
      </c>
      <c r="Q113" s="108"/>
      <c r="R113" s="135"/>
      <c r="S113" s="123"/>
      <c r="T113" s="119"/>
      <c r="U113" s="119"/>
      <c r="V113" s="107"/>
      <c r="W113" s="118"/>
      <c r="X113" s="108"/>
      <c r="Y113" s="122"/>
      <c r="Z113" s="107"/>
      <c r="AA113" s="107"/>
      <c r="AB113" s="107"/>
      <c r="AC113" s="107"/>
      <c r="AD113" s="107"/>
      <c r="AE113" s="107"/>
      <c r="GP113" s="47">
        <v>415</v>
      </c>
      <c r="GQ113" s="47">
        <v>415</v>
      </c>
      <c r="GR113" s="47">
        <v>415</v>
      </c>
      <c r="GS113" s="47">
        <v>415</v>
      </c>
      <c r="GT113" s="47">
        <v>415</v>
      </c>
    </row>
    <row r="114" spans="1:202" s="3" customFormat="1" ht="12" customHeight="1">
      <c r="A114" s="46"/>
      <c r="B114" s="61" t="s">
        <v>99</v>
      </c>
      <c r="C114" s="49"/>
      <c r="D114" s="50"/>
      <c r="E114" s="51"/>
      <c r="F114" s="51"/>
      <c r="G114" s="51"/>
      <c r="H114" s="52"/>
      <c r="I114" s="51"/>
      <c r="J114" s="51"/>
      <c r="K114" s="51"/>
      <c r="L114" s="52"/>
      <c r="M114" s="97"/>
      <c r="N114" s="47"/>
      <c r="O114" s="47"/>
      <c r="P114" s="47"/>
      <c r="Q114" s="108"/>
      <c r="R114" s="135"/>
      <c r="S114" s="119"/>
      <c r="T114" s="119"/>
      <c r="U114" s="119"/>
      <c r="V114" s="107"/>
      <c r="W114" s="118"/>
      <c r="X114" s="108"/>
      <c r="Y114" s="122"/>
      <c r="Z114" s="107"/>
      <c r="AA114" s="107"/>
      <c r="AB114" s="107"/>
      <c r="AC114" s="107"/>
      <c r="AD114" s="107"/>
      <c r="AE114" s="107"/>
      <c r="GP114" s="47"/>
      <c r="GQ114" s="47"/>
      <c r="GR114" s="47"/>
      <c r="GS114" s="47"/>
      <c r="GT114" s="47"/>
    </row>
    <row r="115" spans="1:202" s="3" customFormat="1" ht="12" customHeight="1">
      <c r="A115" s="95" t="s">
        <v>169</v>
      </c>
      <c r="B115" s="48"/>
      <c r="C115" s="49" t="s">
        <v>100</v>
      </c>
      <c r="D115" s="50"/>
      <c r="E115" s="51"/>
      <c r="F115" s="51"/>
      <c r="G115" s="51"/>
      <c r="H115" s="52"/>
      <c r="I115" s="52">
        <v>0</v>
      </c>
      <c r="J115" s="52">
        <v>0</v>
      </c>
      <c r="K115" s="51" t="e">
        <v>#DIV/0!</v>
      </c>
      <c r="L115" s="52">
        <v>0</v>
      </c>
      <c r="M115" s="97">
        <v>79</v>
      </c>
      <c r="N115" s="47">
        <v>79</v>
      </c>
      <c r="O115" s="47">
        <v>79</v>
      </c>
      <c r="P115" s="47">
        <v>100</v>
      </c>
      <c r="Q115" s="108"/>
      <c r="R115" s="135"/>
      <c r="S115" s="142"/>
      <c r="T115" s="119"/>
      <c r="U115" s="119"/>
      <c r="V115" s="107"/>
      <c r="W115" s="118"/>
      <c r="X115" s="108"/>
      <c r="Y115" s="122"/>
      <c r="Z115" s="107"/>
      <c r="AA115" s="107"/>
      <c r="AB115" s="107"/>
      <c r="AC115" s="107"/>
      <c r="AD115" s="107"/>
      <c r="AE115" s="107"/>
      <c r="GP115" s="47">
        <v>79</v>
      </c>
      <c r="GQ115" s="47">
        <v>79</v>
      </c>
      <c r="GR115" s="47">
        <v>79</v>
      </c>
      <c r="GS115" s="47">
        <v>79</v>
      </c>
      <c r="GT115" s="47">
        <v>79</v>
      </c>
    </row>
    <row r="116" spans="1:202" s="3" customFormat="1" ht="12" customHeight="1">
      <c r="A116" s="46"/>
      <c r="B116" s="61" t="s">
        <v>101</v>
      </c>
      <c r="C116" s="49"/>
      <c r="D116" s="50"/>
      <c r="E116" s="51"/>
      <c r="F116" s="51"/>
      <c r="G116" s="51"/>
      <c r="H116" s="52"/>
      <c r="I116" s="51"/>
      <c r="J116" s="51"/>
      <c r="K116" s="51"/>
      <c r="L116" s="52"/>
      <c r="M116" s="97"/>
      <c r="N116" s="47"/>
      <c r="O116" s="47"/>
      <c r="P116" s="47"/>
      <c r="Q116" s="108"/>
      <c r="R116" s="135"/>
      <c r="S116" s="119"/>
      <c r="T116" s="119"/>
      <c r="U116" s="119"/>
      <c r="V116" s="107"/>
      <c r="W116" s="118"/>
      <c r="X116" s="108"/>
      <c r="Y116" s="122"/>
      <c r="Z116" s="107"/>
      <c r="AA116" s="107"/>
      <c r="AB116" s="107"/>
      <c r="AC116" s="107"/>
      <c r="AD116" s="107"/>
      <c r="AE116" s="107"/>
      <c r="GP116" s="47"/>
      <c r="GQ116" s="47"/>
      <c r="GR116" s="47"/>
      <c r="GS116" s="47"/>
      <c r="GT116" s="47"/>
    </row>
    <row r="117" spans="1:202" s="3" customFormat="1" ht="12" customHeight="1">
      <c r="A117" s="95" t="s">
        <v>170</v>
      </c>
      <c r="B117" s="48"/>
      <c r="C117" s="49" t="s">
        <v>176</v>
      </c>
      <c r="D117" s="50"/>
      <c r="E117" s="51">
        <v>8</v>
      </c>
      <c r="F117" s="51">
        <v>8</v>
      </c>
      <c r="G117" s="51">
        <v>100</v>
      </c>
      <c r="H117" s="52">
        <v>0</v>
      </c>
      <c r="I117" s="51">
        <v>1</v>
      </c>
      <c r="J117" s="51">
        <v>0</v>
      </c>
      <c r="K117" s="51">
        <v>0</v>
      </c>
      <c r="L117" s="52">
        <v>1</v>
      </c>
      <c r="M117" s="97">
        <v>2724</v>
      </c>
      <c r="N117" s="47">
        <v>1796</v>
      </c>
      <c r="O117" s="47">
        <v>1815</v>
      </c>
      <c r="P117" s="47">
        <v>66.62995594713657</v>
      </c>
      <c r="Q117" s="108"/>
      <c r="R117" s="135"/>
      <c r="S117" s="123"/>
      <c r="T117" s="119"/>
      <c r="U117" s="119"/>
      <c r="V117" s="107"/>
      <c r="W117" s="118"/>
      <c r="X117" s="108"/>
      <c r="Y117" s="122"/>
      <c r="Z117" s="107"/>
      <c r="AA117" s="107"/>
      <c r="AB117" s="107"/>
      <c r="AC117" s="107"/>
      <c r="AD117" s="107"/>
      <c r="AE117" s="107"/>
      <c r="GP117" s="47">
        <v>1796</v>
      </c>
      <c r="GQ117" s="47">
        <v>1796</v>
      </c>
      <c r="GR117" s="47">
        <v>1796</v>
      </c>
      <c r="GS117" s="47">
        <v>1796</v>
      </c>
      <c r="GT117" s="47">
        <v>1796</v>
      </c>
    </row>
    <row r="118" spans="1:202" s="3" customFormat="1" ht="12" customHeight="1">
      <c r="A118" s="46"/>
      <c r="B118" s="61" t="s">
        <v>102</v>
      </c>
      <c r="C118" s="49"/>
      <c r="D118" s="50"/>
      <c r="E118" s="51"/>
      <c r="F118" s="51"/>
      <c r="G118" s="51"/>
      <c r="H118" s="52"/>
      <c r="I118" s="51"/>
      <c r="J118" s="51"/>
      <c r="K118" s="51"/>
      <c r="L118" s="52"/>
      <c r="M118" s="97"/>
      <c r="N118" s="47"/>
      <c r="O118" s="47"/>
      <c r="P118" s="47"/>
      <c r="Q118" s="108"/>
      <c r="R118" s="135"/>
      <c r="S118" s="119"/>
      <c r="T118" s="119"/>
      <c r="U118" s="119"/>
      <c r="V118" s="107"/>
      <c r="W118" s="118"/>
      <c r="X118" s="108"/>
      <c r="Y118" s="122"/>
      <c r="Z118" s="107"/>
      <c r="AA118" s="107"/>
      <c r="AB118" s="107"/>
      <c r="AC118" s="107"/>
      <c r="AD118" s="107"/>
      <c r="AE118" s="107"/>
      <c r="GP118" s="47"/>
      <c r="GQ118" s="47"/>
      <c r="GR118" s="47"/>
      <c r="GS118" s="47"/>
      <c r="GT118" s="47"/>
    </row>
    <row r="119" spans="1:202" s="3" customFormat="1" ht="12" customHeight="1">
      <c r="A119" s="90">
        <v>103060106000000</v>
      </c>
      <c r="B119" s="48"/>
      <c r="C119" s="49" t="s">
        <v>8</v>
      </c>
      <c r="D119" s="53"/>
      <c r="E119" s="51"/>
      <c r="F119" s="51"/>
      <c r="G119" s="51"/>
      <c r="H119" s="52"/>
      <c r="I119" s="51">
        <v>0</v>
      </c>
      <c r="J119" s="51">
        <v>0</v>
      </c>
      <c r="K119" s="51" t="e">
        <v>#DIV/0!</v>
      </c>
      <c r="L119" s="52">
        <v>0</v>
      </c>
      <c r="M119" s="97">
        <v>37</v>
      </c>
      <c r="N119" s="78">
        <v>37</v>
      </c>
      <c r="O119" s="78">
        <v>46</v>
      </c>
      <c r="P119" s="47">
        <v>124.32432432432432</v>
      </c>
      <c r="Q119" s="108"/>
      <c r="R119" s="135"/>
      <c r="S119" s="119"/>
      <c r="T119" s="119"/>
      <c r="U119" s="119"/>
      <c r="V119" s="107"/>
      <c r="W119" s="118"/>
      <c r="X119" s="108"/>
      <c r="Y119" s="122"/>
      <c r="Z119" s="107"/>
      <c r="AA119" s="107"/>
      <c r="AB119" s="107"/>
      <c r="AC119" s="107"/>
      <c r="AD119" s="107"/>
      <c r="AE119" s="107"/>
      <c r="GP119" s="78">
        <v>37</v>
      </c>
      <c r="GQ119" s="78">
        <v>37</v>
      </c>
      <c r="GR119" s="78">
        <v>37</v>
      </c>
      <c r="GS119" s="78">
        <v>37</v>
      </c>
      <c r="GT119" s="78">
        <v>37</v>
      </c>
    </row>
    <row r="120" spans="1:202" s="3" customFormat="1" ht="12.75" customHeight="1">
      <c r="A120" s="92"/>
      <c r="B120" s="186" t="s">
        <v>146</v>
      </c>
      <c r="C120" s="187"/>
      <c r="D120" s="188"/>
      <c r="E120" s="54">
        <v>221</v>
      </c>
      <c r="F120" s="54">
        <v>221</v>
      </c>
      <c r="G120" s="54">
        <v>100</v>
      </c>
      <c r="H120" s="55">
        <v>0</v>
      </c>
      <c r="I120" s="54">
        <v>783</v>
      </c>
      <c r="J120" s="54">
        <v>597</v>
      </c>
      <c r="K120" s="54">
        <v>76.24521072796935</v>
      </c>
      <c r="L120" s="55">
        <v>186</v>
      </c>
      <c r="M120" s="57">
        <v>56266</v>
      </c>
      <c r="N120" s="54">
        <f>SUM(N100:N119)</f>
        <v>48927</v>
      </c>
      <c r="O120" s="54">
        <v>49723</v>
      </c>
      <c r="P120" s="55">
        <v>88.37130771691608</v>
      </c>
      <c r="Q120" s="127"/>
      <c r="R120" s="135"/>
      <c r="S120" s="126"/>
      <c r="T120" s="126"/>
      <c r="U120" s="143"/>
      <c r="V120" s="107"/>
      <c r="W120" s="118"/>
      <c r="X120" s="108"/>
      <c r="Y120" s="122"/>
      <c r="Z120" s="107"/>
      <c r="AA120" s="107"/>
      <c r="AB120" s="107"/>
      <c r="AC120" s="107"/>
      <c r="AD120" s="107"/>
      <c r="AE120" s="107"/>
      <c r="GP120" s="57">
        <v>2521</v>
      </c>
      <c r="GQ120" s="57">
        <v>2521</v>
      </c>
      <c r="GR120" s="57">
        <v>3104</v>
      </c>
      <c r="GS120" s="57">
        <v>2924</v>
      </c>
      <c r="GT120" s="57">
        <v>54427</v>
      </c>
    </row>
    <row r="121" spans="13:202" ht="12.75">
      <c r="M121" s="86"/>
      <c r="N121" s="86"/>
      <c r="R121" s="135"/>
      <c r="W121" s="118"/>
      <c r="X121" s="108"/>
      <c r="Y121" s="122"/>
      <c r="GP121" s="86">
        <v>2521</v>
      </c>
      <c r="GQ121" s="86">
        <v>2521</v>
      </c>
      <c r="GR121" s="86">
        <v>3104</v>
      </c>
      <c r="GS121" s="86">
        <v>2924</v>
      </c>
      <c r="GT121" s="86">
        <v>54427</v>
      </c>
    </row>
    <row r="122" spans="1:202" s="2" customFormat="1" ht="15" customHeight="1">
      <c r="A122" s="167" t="s">
        <v>4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05"/>
      <c r="R122" s="124"/>
      <c r="S122" s="104"/>
      <c r="T122" s="104"/>
      <c r="U122" s="104"/>
      <c r="V122" s="104"/>
      <c r="W122" s="118"/>
      <c r="X122" s="108"/>
      <c r="Y122" s="122"/>
      <c r="Z122" s="104"/>
      <c r="AA122" s="104"/>
      <c r="AB122" s="104"/>
      <c r="AC122" s="104"/>
      <c r="AD122" s="104"/>
      <c r="AE122" s="104"/>
      <c r="GP122" s="42">
        <v>14</v>
      </c>
      <c r="GQ122" s="42">
        <v>14</v>
      </c>
      <c r="GR122" s="42">
        <v>597</v>
      </c>
      <c r="GS122" s="42">
        <v>417</v>
      </c>
      <c r="GT122" s="42">
        <v>51920</v>
      </c>
    </row>
    <row r="123" spans="1:202" s="3" customFormat="1" ht="12" customHeight="1">
      <c r="A123" s="168" t="s">
        <v>152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08"/>
      <c r="R123" s="144"/>
      <c r="S123" s="107"/>
      <c r="T123" s="107"/>
      <c r="U123" s="107"/>
      <c r="V123" s="107"/>
      <c r="W123" s="118"/>
      <c r="X123" s="108"/>
      <c r="Y123" s="122"/>
      <c r="Z123" s="107"/>
      <c r="AA123" s="107"/>
      <c r="AB123" s="107"/>
      <c r="AC123" s="107"/>
      <c r="AD123" s="107"/>
      <c r="AE123" s="107"/>
      <c r="GP123" s="42">
        <v>2341</v>
      </c>
      <c r="GQ123" s="42">
        <v>2341</v>
      </c>
      <c r="GR123" s="42">
        <v>2924</v>
      </c>
      <c r="GS123" s="42">
        <v>2744</v>
      </c>
      <c r="GT123" s="42">
        <v>54247</v>
      </c>
    </row>
    <row r="124" spans="1:202" s="3" customFormat="1" ht="12" customHeight="1">
      <c r="A124" s="63"/>
      <c r="E124" s="41"/>
      <c r="M124" s="89"/>
      <c r="N124" s="89"/>
      <c r="O124" s="41"/>
      <c r="P124" s="41"/>
      <c r="Q124" s="111"/>
      <c r="R124" s="113"/>
      <c r="S124" s="145"/>
      <c r="T124" s="110"/>
      <c r="U124" s="110"/>
      <c r="V124" s="107"/>
      <c r="W124" s="118"/>
      <c r="X124" s="108"/>
      <c r="Y124" s="122"/>
      <c r="Z124" s="107"/>
      <c r="AA124" s="107"/>
      <c r="AB124" s="107"/>
      <c r="AC124" s="107"/>
      <c r="AD124" s="107"/>
      <c r="AE124" s="107"/>
      <c r="GP124" s="85"/>
      <c r="GQ124" s="85"/>
      <c r="GR124" s="85"/>
      <c r="GS124" s="85"/>
      <c r="GT124" s="85"/>
    </row>
    <row r="125" spans="1:31" s="3" customFormat="1" ht="12" customHeight="1">
      <c r="A125" s="169" t="s">
        <v>144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08"/>
      <c r="R125" s="113"/>
      <c r="S125" s="107"/>
      <c r="T125" s="107"/>
      <c r="U125" s="107"/>
      <c r="V125" s="107"/>
      <c r="W125" s="118"/>
      <c r="X125" s="108"/>
      <c r="Y125" s="122"/>
      <c r="Z125" s="107"/>
      <c r="AA125" s="107"/>
      <c r="AB125" s="107"/>
      <c r="AC125" s="107"/>
      <c r="AD125" s="107"/>
      <c r="AE125" s="107"/>
    </row>
    <row r="126" spans="1:31" s="3" customFormat="1" ht="12" customHeight="1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08"/>
      <c r="R126" s="113"/>
      <c r="S126" s="107"/>
      <c r="T126" s="107"/>
      <c r="U126" s="107"/>
      <c r="V126" s="107"/>
      <c r="W126" s="118"/>
      <c r="X126" s="108"/>
      <c r="Y126" s="122"/>
      <c r="Z126" s="107"/>
      <c r="AA126" s="107"/>
      <c r="AB126" s="107"/>
      <c r="AC126" s="107"/>
      <c r="AD126" s="107"/>
      <c r="AE126" s="107"/>
    </row>
    <row r="127" spans="1:31" s="3" customFormat="1" ht="12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111"/>
      <c r="R127" s="113"/>
      <c r="S127" s="112"/>
      <c r="T127" s="112"/>
      <c r="U127" s="112"/>
      <c r="V127" s="107"/>
      <c r="W127" s="118"/>
      <c r="X127" s="108"/>
      <c r="Y127" s="122"/>
      <c r="Z127" s="107"/>
      <c r="AA127" s="107"/>
      <c r="AB127" s="107"/>
      <c r="AC127" s="107"/>
      <c r="AD127" s="107"/>
      <c r="AE127" s="107"/>
    </row>
    <row r="128" spans="1:31" s="101" customFormat="1" ht="12" customHeight="1">
      <c r="A128" s="179" t="s">
        <v>171</v>
      </c>
      <c r="B128" s="172" t="s">
        <v>75</v>
      </c>
      <c r="C128" s="173"/>
      <c r="D128" s="179" t="s">
        <v>172</v>
      </c>
      <c r="E128" s="176" t="s">
        <v>107</v>
      </c>
      <c r="F128" s="177"/>
      <c r="G128" s="177"/>
      <c r="H128" s="178"/>
      <c r="I128" s="176" t="s">
        <v>76</v>
      </c>
      <c r="J128" s="177"/>
      <c r="K128" s="177"/>
      <c r="L128" s="178"/>
      <c r="M128" s="176" t="s">
        <v>108</v>
      </c>
      <c r="N128" s="177"/>
      <c r="O128" s="177"/>
      <c r="P128" s="178"/>
      <c r="Q128" s="114"/>
      <c r="R128" s="113"/>
      <c r="S128" s="114"/>
      <c r="T128" s="114"/>
      <c r="U128" s="114"/>
      <c r="V128" s="113"/>
      <c r="W128" s="118"/>
      <c r="X128" s="108"/>
      <c r="Y128" s="122"/>
      <c r="Z128" s="113"/>
      <c r="AA128" s="113"/>
      <c r="AB128" s="113"/>
      <c r="AC128" s="113"/>
      <c r="AD128" s="113"/>
      <c r="AE128" s="113"/>
    </row>
    <row r="129" spans="1:31" s="101" customFormat="1" ht="12" customHeight="1">
      <c r="A129" s="180"/>
      <c r="B129" s="174"/>
      <c r="C129" s="175"/>
      <c r="D129" s="180"/>
      <c r="E129" s="182" t="s">
        <v>77</v>
      </c>
      <c r="F129" s="176" t="s">
        <v>78</v>
      </c>
      <c r="G129" s="178"/>
      <c r="H129" s="182" t="s">
        <v>79</v>
      </c>
      <c r="I129" s="182" t="s">
        <v>77</v>
      </c>
      <c r="J129" s="176" t="s">
        <v>78</v>
      </c>
      <c r="K129" s="178"/>
      <c r="L129" s="182" t="s">
        <v>79</v>
      </c>
      <c r="M129" s="179" t="s">
        <v>177</v>
      </c>
      <c r="N129" s="212" t="s">
        <v>111</v>
      </c>
      <c r="O129" s="213"/>
      <c r="P129" s="214"/>
      <c r="Q129" s="114"/>
      <c r="R129" s="113"/>
      <c r="S129" s="115"/>
      <c r="T129" s="114"/>
      <c r="U129" s="114"/>
      <c r="V129" s="113"/>
      <c r="W129" s="118"/>
      <c r="X129" s="108"/>
      <c r="Y129" s="122"/>
      <c r="Z129" s="113"/>
      <c r="AA129" s="113"/>
      <c r="AB129" s="113"/>
      <c r="AC129" s="113"/>
      <c r="AD129" s="113"/>
      <c r="AE129" s="113"/>
    </row>
    <row r="130" spans="1:31" s="101" customFormat="1" ht="22.5">
      <c r="A130" s="181"/>
      <c r="B130" s="184" t="s">
        <v>145</v>
      </c>
      <c r="C130" s="185"/>
      <c r="D130" s="181"/>
      <c r="E130" s="183"/>
      <c r="F130" s="102" t="s">
        <v>113</v>
      </c>
      <c r="G130" s="100" t="s">
        <v>80</v>
      </c>
      <c r="H130" s="183"/>
      <c r="I130" s="183"/>
      <c r="J130" s="102" t="s">
        <v>113</v>
      </c>
      <c r="K130" s="100" t="s">
        <v>80</v>
      </c>
      <c r="L130" s="183"/>
      <c r="M130" s="181"/>
      <c r="N130" s="164" t="s">
        <v>174</v>
      </c>
      <c r="O130" s="164" t="s">
        <v>175</v>
      </c>
      <c r="P130" s="165" t="s">
        <v>80</v>
      </c>
      <c r="Q130" s="117"/>
      <c r="R130" s="113"/>
      <c r="S130" s="115"/>
      <c r="T130" s="116"/>
      <c r="U130" s="114"/>
      <c r="V130" s="113"/>
      <c r="W130" s="118"/>
      <c r="X130" s="108"/>
      <c r="Y130" s="122"/>
      <c r="Z130" s="113"/>
      <c r="AA130" s="113"/>
      <c r="AB130" s="113"/>
      <c r="AC130" s="113"/>
      <c r="AD130" s="113"/>
      <c r="AE130" s="113"/>
    </row>
    <row r="131" spans="1:31" s="3" customFormat="1" ht="12" customHeight="1">
      <c r="A131" s="45"/>
      <c r="B131" s="44" t="s">
        <v>81</v>
      </c>
      <c r="D131" s="45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108"/>
      <c r="R131" s="113"/>
      <c r="S131" s="107"/>
      <c r="T131" s="107"/>
      <c r="U131" s="107"/>
      <c r="V131" s="107"/>
      <c r="W131" s="118"/>
      <c r="X131" s="108"/>
      <c r="Y131" s="122"/>
      <c r="Z131" s="107"/>
      <c r="AA131" s="107"/>
      <c r="AB131" s="107"/>
      <c r="AC131" s="107"/>
      <c r="AD131" s="107"/>
      <c r="AE131" s="107"/>
    </row>
    <row r="132" spans="1:202" s="3" customFormat="1" ht="12" customHeight="1">
      <c r="A132" s="90">
        <v>103060101000000</v>
      </c>
      <c r="B132" s="48">
        <v>1</v>
      </c>
      <c r="C132" s="49" t="s">
        <v>10</v>
      </c>
      <c r="D132" s="50"/>
      <c r="E132" s="51">
        <v>11</v>
      </c>
      <c r="F132" s="51">
        <v>11</v>
      </c>
      <c r="G132" s="51">
        <v>100</v>
      </c>
      <c r="H132" s="52">
        <v>0</v>
      </c>
      <c r="I132" s="51">
        <v>34</v>
      </c>
      <c r="J132" s="51">
        <v>30</v>
      </c>
      <c r="K132" s="51">
        <v>88.23529411764706</v>
      </c>
      <c r="L132" s="52">
        <v>4</v>
      </c>
      <c r="M132" s="96">
        <v>1190</v>
      </c>
      <c r="N132" s="81">
        <v>1238</v>
      </c>
      <c r="O132" s="81">
        <v>1319</v>
      </c>
      <c r="P132" s="47">
        <v>110.84033613445379</v>
      </c>
      <c r="Q132" s="108"/>
      <c r="R132" s="113"/>
      <c r="S132" s="146"/>
      <c r="T132" s="146"/>
      <c r="U132" s="119"/>
      <c r="V132" s="107"/>
      <c r="W132" s="118"/>
      <c r="X132" s="108"/>
      <c r="Y132" s="122"/>
      <c r="Z132" s="107"/>
      <c r="AA132" s="107"/>
      <c r="AB132" s="107"/>
      <c r="AC132" s="107"/>
      <c r="AD132" s="107"/>
      <c r="AE132" s="107"/>
      <c r="GP132" s="81">
        <v>11</v>
      </c>
      <c r="GQ132" s="81">
        <v>11</v>
      </c>
      <c r="GR132" s="81">
        <v>34</v>
      </c>
      <c r="GS132" s="81">
        <v>32</v>
      </c>
      <c r="GT132" s="81">
        <v>1300</v>
      </c>
    </row>
    <row r="133" spans="1:202" s="3" customFormat="1" ht="12" customHeight="1">
      <c r="A133" s="90">
        <v>103060102000000</v>
      </c>
      <c r="B133" s="48">
        <v>2</v>
      </c>
      <c r="C133" s="49" t="s">
        <v>64</v>
      </c>
      <c r="D133" s="50"/>
      <c r="E133" s="51">
        <v>22</v>
      </c>
      <c r="F133" s="51">
        <v>22</v>
      </c>
      <c r="G133" s="51">
        <v>100</v>
      </c>
      <c r="H133" s="52">
        <v>0</v>
      </c>
      <c r="I133" s="51">
        <v>239</v>
      </c>
      <c r="J133" s="51">
        <v>184</v>
      </c>
      <c r="K133" s="51">
        <v>76.98744769874477</v>
      </c>
      <c r="L133" s="52">
        <v>55</v>
      </c>
      <c r="M133" s="98">
        <v>6800</v>
      </c>
      <c r="N133" s="81">
        <v>8633</v>
      </c>
      <c r="O133" s="81">
        <v>8908</v>
      </c>
      <c r="P133" s="47">
        <v>131</v>
      </c>
      <c r="Q133" s="108"/>
      <c r="R133" s="113"/>
      <c r="S133" s="146"/>
      <c r="T133" s="146"/>
      <c r="U133" s="119"/>
      <c r="V133" s="107"/>
      <c r="W133" s="118"/>
      <c r="X133" s="108"/>
      <c r="Y133" s="122"/>
      <c r="Z133" s="107"/>
      <c r="AA133" s="107"/>
      <c r="AB133" s="107"/>
      <c r="AC133" s="107"/>
      <c r="AD133" s="107"/>
      <c r="AE133" s="107"/>
      <c r="GP133" s="81">
        <v>22</v>
      </c>
      <c r="GQ133" s="81">
        <v>22</v>
      </c>
      <c r="GR133" s="81">
        <v>239</v>
      </c>
      <c r="GS133" s="81">
        <v>209</v>
      </c>
      <c r="GT133" s="81">
        <v>8700</v>
      </c>
    </row>
    <row r="134" spans="1:202" s="3" customFormat="1" ht="12" customHeight="1">
      <c r="A134" s="90">
        <v>103060103000000</v>
      </c>
      <c r="B134" s="48">
        <v>3</v>
      </c>
      <c r="C134" s="49" t="s">
        <v>65</v>
      </c>
      <c r="D134" s="50"/>
      <c r="E134" s="51">
        <v>14</v>
      </c>
      <c r="F134" s="51">
        <v>14</v>
      </c>
      <c r="G134" s="51">
        <v>100</v>
      </c>
      <c r="H134" s="52">
        <v>0</v>
      </c>
      <c r="I134" s="51">
        <v>55</v>
      </c>
      <c r="J134" s="51">
        <v>29</v>
      </c>
      <c r="K134" s="51">
        <v>52.72727272727272</v>
      </c>
      <c r="L134" s="52">
        <v>26</v>
      </c>
      <c r="M134" s="98">
        <v>1712</v>
      </c>
      <c r="N134" s="81">
        <v>2028</v>
      </c>
      <c r="O134" s="81">
        <v>2078</v>
      </c>
      <c r="P134" s="47">
        <v>121.3785046728972</v>
      </c>
      <c r="Q134" s="108"/>
      <c r="R134" s="113"/>
      <c r="S134" s="146"/>
      <c r="T134" s="146"/>
      <c r="U134" s="119"/>
      <c r="V134" s="107"/>
      <c r="W134" s="118"/>
      <c r="X134" s="108"/>
      <c r="Y134" s="122"/>
      <c r="Z134" s="107"/>
      <c r="AA134" s="107"/>
      <c r="AB134" s="107"/>
      <c r="AC134" s="107"/>
      <c r="AD134" s="107"/>
      <c r="AE134" s="107"/>
      <c r="GP134" s="81">
        <v>14</v>
      </c>
      <c r="GQ134" s="81">
        <v>14</v>
      </c>
      <c r="GR134" s="81">
        <v>55</v>
      </c>
      <c r="GS134" s="81">
        <v>29</v>
      </c>
      <c r="GT134" s="81">
        <v>2100</v>
      </c>
    </row>
    <row r="135" spans="1:202" s="3" customFormat="1" ht="12" customHeight="1">
      <c r="A135" s="90">
        <v>103060104000000</v>
      </c>
      <c r="B135" s="48">
        <v>4</v>
      </c>
      <c r="C135" s="49" t="s">
        <v>66</v>
      </c>
      <c r="D135" s="50"/>
      <c r="E135" s="51">
        <v>16</v>
      </c>
      <c r="F135" s="51">
        <v>16</v>
      </c>
      <c r="G135" s="51">
        <v>100</v>
      </c>
      <c r="H135" s="52">
        <v>0</v>
      </c>
      <c r="I135" s="51">
        <v>110</v>
      </c>
      <c r="J135" s="51">
        <v>84</v>
      </c>
      <c r="K135" s="51">
        <v>76.36363636363637</v>
      </c>
      <c r="L135" s="52">
        <v>26</v>
      </c>
      <c r="M135" s="98">
        <v>6462</v>
      </c>
      <c r="N135" s="81">
        <v>8902</v>
      </c>
      <c r="O135" s="81">
        <v>9074</v>
      </c>
      <c r="P135" s="47">
        <v>140.42092231507272</v>
      </c>
      <c r="Q135" s="108"/>
      <c r="R135" s="113"/>
      <c r="S135" s="146"/>
      <c r="T135" s="146"/>
      <c r="U135" s="119"/>
      <c r="V135" s="107"/>
      <c r="W135" s="118"/>
      <c r="X135" s="108"/>
      <c r="Y135" s="122"/>
      <c r="Z135" s="107"/>
      <c r="AA135" s="107"/>
      <c r="AB135" s="107"/>
      <c r="AC135" s="107"/>
      <c r="AD135" s="107"/>
      <c r="AE135" s="107"/>
      <c r="GP135" s="81">
        <v>16</v>
      </c>
      <c r="GQ135" s="81">
        <v>16</v>
      </c>
      <c r="GR135" s="81">
        <v>110</v>
      </c>
      <c r="GS135" s="81">
        <v>97</v>
      </c>
      <c r="GT135" s="81">
        <v>8900</v>
      </c>
    </row>
    <row r="136" spans="1:202" s="3" customFormat="1" ht="12" customHeight="1">
      <c r="A136" s="90">
        <v>103060105000000</v>
      </c>
      <c r="B136" s="48">
        <v>5</v>
      </c>
      <c r="C136" s="49" t="s">
        <v>67</v>
      </c>
      <c r="D136" s="50"/>
      <c r="E136" s="51">
        <v>11</v>
      </c>
      <c r="F136" s="51">
        <v>11</v>
      </c>
      <c r="G136" s="51">
        <v>100</v>
      </c>
      <c r="H136" s="52">
        <v>0</v>
      </c>
      <c r="I136" s="51">
        <v>49</v>
      </c>
      <c r="J136" s="51">
        <v>39</v>
      </c>
      <c r="K136" s="51">
        <v>79.59183673469387</v>
      </c>
      <c r="L136" s="52">
        <v>10</v>
      </c>
      <c r="M136" s="98">
        <v>2189</v>
      </c>
      <c r="N136" s="81">
        <v>1908</v>
      </c>
      <c r="O136" s="81">
        <v>1954</v>
      </c>
      <c r="P136" s="47">
        <v>89.26450433988123</v>
      </c>
      <c r="Q136" s="108"/>
      <c r="R136" s="113"/>
      <c r="S136" s="146"/>
      <c r="T136" s="146"/>
      <c r="U136" s="119"/>
      <c r="V136" s="107"/>
      <c r="W136" s="118"/>
      <c r="X136" s="108"/>
      <c r="Y136" s="122"/>
      <c r="Z136" s="107"/>
      <c r="AA136" s="107"/>
      <c r="AB136" s="107"/>
      <c r="AC136" s="107"/>
      <c r="AD136" s="107"/>
      <c r="AE136" s="107"/>
      <c r="GP136" s="81">
        <v>11</v>
      </c>
      <c r="GQ136" s="81">
        <v>11</v>
      </c>
      <c r="GR136" s="81">
        <v>49</v>
      </c>
      <c r="GS136" s="81">
        <v>42</v>
      </c>
      <c r="GT136" s="81">
        <v>1900</v>
      </c>
    </row>
    <row r="137" spans="1:202" s="3" customFormat="1" ht="12" customHeight="1">
      <c r="A137" s="90">
        <v>103060106000000</v>
      </c>
      <c r="B137" s="48">
        <v>6</v>
      </c>
      <c r="C137" s="49" t="s">
        <v>104</v>
      </c>
      <c r="D137" s="50"/>
      <c r="E137" s="51">
        <v>9</v>
      </c>
      <c r="F137" s="51">
        <v>9</v>
      </c>
      <c r="G137" s="51">
        <v>100</v>
      </c>
      <c r="H137" s="52">
        <v>0</v>
      </c>
      <c r="I137" s="51">
        <v>144</v>
      </c>
      <c r="J137" s="51">
        <v>113</v>
      </c>
      <c r="K137" s="51">
        <v>78.47222222222221</v>
      </c>
      <c r="L137" s="52">
        <v>31</v>
      </c>
      <c r="M137" s="98">
        <v>5797</v>
      </c>
      <c r="N137" s="81">
        <v>4822</v>
      </c>
      <c r="O137" s="81">
        <v>5170</v>
      </c>
      <c r="P137" s="47">
        <v>89.18406072106262</v>
      </c>
      <c r="Q137" s="108"/>
      <c r="R137" s="113"/>
      <c r="S137" s="147"/>
      <c r="T137" s="146"/>
      <c r="U137" s="119"/>
      <c r="V137" s="107"/>
      <c r="W137" s="118"/>
      <c r="X137" s="108"/>
      <c r="Y137" s="122"/>
      <c r="Z137" s="107"/>
      <c r="AA137" s="107"/>
      <c r="AB137" s="107"/>
      <c r="AC137" s="107"/>
      <c r="AD137" s="107"/>
      <c r="AE137" s="107"/>
      <c r="GP137" s="81">
        <v>9</v>
      </c>
      <c r="GQ137" s="81">
        <v>9</v>
      </c>
      <c r="GR137" s="81">
        <v>144</v>
      </c>
      <c r="GS137" s="81">
        <v>144</v>
      </c>
      <c r="GT137" s="81">
        <v>5000</v>
      </c>
    </row>
    <row r="138" spans="1:202" s="3" customFormat="1" ht="12" customHeight="1">
      <c r="A138" s="90">
        <v>103060107000000</v>
      </c>
      <c r="B138" s="48">
        <v>7</v>
      </c>
      <c r="C138" s="58" t="s">
        <v>23</v>
      </c>
      <c r="D138" s="64"/>
      <c r="E138" s="51">
        <v>15</v>
      </c>
      <c r="F138" s="51">
        <v>15</v>
      </c>
      <c r="G138" s="51">
        <v>100</v>
      </c>
      <c r="H138" s="52">
        <v>0</v>
      </c>
      <c r="I138" s="51">
        <v>58</v>
      </c>
      <c r="J138" s="51">
        <v>41</v>
      </c>
      <c r="K138" s="51">
        <v>70.6896551724138</v>
      </c>
      <c r="L138" s="52">
        <v>17</v>
      </c>
      <c r="M138" s="98">
        <v>2215</v>
      </c>
      <c r="N138" s="81">
        <v>2583</v>
      </c>
      <c r="O138" s="81">
        <v>2624</v>
      </c>
      <c r="P138" s="47">
        <v>118.46501128668172</v>
      </c>
      <c r="Q138" s="108"/>
      <c r="R138" s="113"/>
      <c r="S138" s="146"/>
      <c r="T138" s="146"/>
      <c r="U138" s="119"/>
      <c r="V138" s="107"/>
      <c r="W138" s="118"/>
      <c r="X138" s="108"/>
      <c r="Y138" s="122"/>
      <c r="Z138" s="107"/>
      <c r="AA138" s="107"/>
      <c r="AB138" s="107"/>
      <c r="AC138" s="107"/>
      <c r="AD138" s="107"/>
      <c r="AE138" s="107"/>
      <c r="GP138" s="81">
        <v>15</v>
      </c>
      <c r="GQ138" s="81">
        <v>15</v>
      </c>
      <c r="GR138" s="81">
        <v>58</v>
      </c>
      <c r="GS138" s="81">
        <v>41</v>
      </c>
      <c r="GT138" s="81">
        <v>2600</v>
      </c>
    </row>
    <row r="139" spans="1:202" s="3" customFormat="1" ht="12" customHeight="1">
      <c r="A139" s="90">
        <v>103060108000000</v>
      </c>
      <c r="B139" s="48">
        <v>8</v>
      </c>
      <c r="C139" s="49" t="s">
        <v>68</v>
      </c>
      <c r="D139" s="50"/>
      <c r="E139" s="51">
        <v>8</v>
      </c>
      <c r="F139" s="51">
        <v>8</v>
      </c>
      <c r="G139" s="51">
        <v>100</v>
      </c>
      <c r="H139" s="52">
        <v>0</v>
      </c>
      <c r="I139" s="51">
        <v>25</v>
      </c>
      <c r="J139" s="51">
        <v>11</v>
      </c>
      <c r="K139" s="51">
        <v>44</v>
      </c>
      <c r="L139" s="52">
        <v>14</v>
      </c>
      <c r="M139" s="98">
        <v>1765</v>
      </c>
      <c r="N139" s="81">
        <v>1705</v>
      </c>
      <c r="O139" s="81">
        <v>1765</v>
      </c>
      <c r="P139" s="47">
        <v>100</v>
      </c>
      <c r="Q139" s="108"/>
      <c r="R139" s="113"/>
      <c r="S139" s="147"/>
      <c r="T139" s="146"/>
      <c r="U139" s="119"/>
      <c r="V139" s="107"/>
      <c r="W139" s="118"/>
      <c r="X139" s="108"/>
      <c r="Y139" s="122"/>
      <c r="Z139" s="107"/>
      <c r="AA139" s="107"/>
      <c r="AB139" s="107"/>
      <c r="AC139" s="107"/>
      <c r="AD139" s="107"/>
      <c r="AE139" s="107"/>
      <c r="GP139" s="81">
        <v>8</v>
      </c>
      <c r="GQ139" s="81">
        <v>8</v>
      </c>
      <c r="GR139" s="81">
        <v>25</v>
      </c>
      <c r="GS139" s="81">
        <v>11</v>
      </c>
      <c r="GT139" s="81">
        <v>1700</v>
      </c>
    </row>
    <row r="140" spans="1:202" s="3" customFormat="1" ht="12" customHeight="1">
      <c r="A140" s="90">
        <v>103060109000000</v>
      </c>
      <c r="B140" s="48">
        <v>9</v>
      </c>
      <c r="C140" s="49" t="s">
        <v>69</v>
      </c>
      <c r="D140" s="50"/>
      <c r="E140" s="51">
        <v>19</v>
      </c>
      <c r="F140" s="51">
        <v>19</v>
      </c>
      <c r="G140" s="51">
        <v>100</v>
      </c>
      <c r="H140" s="52">
        <v>0</v>
      </c>
      <c r="I140" s="51">
        <v>86</v>
      </c>
      <c r="J140" s="51">
        <v>45</v>
      </c>
      <c r="K140" s="51">
        <v>52.32558139534884</v>
      </c>
      <c r="L140" s="52">
        <v>41</v>
      </c>
      <c r="M140" s="98">
        <v>2644</v>
      </c>
      <c r="N140" s="81">
        <v>3641</v>
      </c>
      <c r="O140" s="81">
        <v>3746</v>
      </c>
      <c r="P140" s="47">
        <v>141.67927382753405</v>
      </c>
      <c r="Q140" s="108"/>
      <c r="R140" s="113"/>
      <c r="S140" s="146"/>
      <c r="T140" s="146"/>
      <c r="U140" s="119"/>
      <c r="V140" s="107"/>
      <c r="W140" s="118"/>
      <c r="X140" s="108"/>
      <c r="Y140" s="122"/>
      <c r="Z140" s="107"/>
      <c r="AA140" s="107"/>
      <c r="AB140" s="107"/>
      <c r="AC140" s="107"/>
      <c r="AD140" s="107"/>
      <c r="AE140" s="107"/>
      <c r="GP140" s="81">
        <v>19</v>
      </c>
      <c r="GQ140" s="81">
        <v>19</v>
      </c>
      <c r="GR140" s="81">
        <v>86</v>
      </c>
      <c r="GS140" s="81">
        <v>51</v>
      </c>
      <c r="GT140" s="81">
        <v>3700</v>
      </c>
    </row>
    <row r="141" spans="1:202" s="3" customFormat="1" ht="12" customHeight="1">
      <c r="A141" s="90">
        <v>103060110000000</v>
      </c>
      <c r="B141" s="48">
        <v>10</v>
      </c>
      <c r="C141" s="49" t="s">
        <v>70</v>
      </c>
      <c r="D141" s="53"/>
      <c r="E141" s="51">
        <v>19</v>
      </c>
      <c r="F141" s="51">
        <v>19</v>
      </c>
      <c r="G141" s="51">
        <v>100</v>
      </c>
      <c r="H141" s="52">
        <v>0</v>
      </c>
      <c r="I141" s="51">
        <v>89</v>
      </c>
      <c r="J141" s="51">
        <v>57</v>
      </c>
      <c r="K141" s="51">
        <v>64.04494382022472</v>
      </c>
      <c r="L141" s="52">
        <v>32</v>
      </c>
      <c r="M141" s="98">
        <v>4227</v>
      </c>
      <c r="N141" s="81">
        <v>4682</v>
      </c>
      <c r="O141" s="81">
        <v>4772</v>
      </c>
      <c r="P141" s="47">
        <v>112.89330494440502</v>
      </c>
      <c r="Q141" s="108"/>
      <c r="R141" s="113"/>
      <c r="S141" s="146"/>
      <c r="T141" s="146"/>
      <c r="U141" s="119"/>
      <c r="V141" s="107"/>
      <c r="W141" s="118"/>
      <c r="X141" s="108"/>
      <c r="Y141" s="122"/>
      <c r="Z141" s="107"/>
      <c r="AA141" s="107"/>
      <c r="AB141" s="107"/>
      <c r="AC141" s="107"/>
      <c r="AD141" s="107"/>
      <c r="AE141" s="107"/>
      <c r="GP141" s="81">
        <v>19</v>
      </c>
      <c r="GQ141" s="81">
        <v>19</v>
      </c>
      <c r="GR141" s="81">
        <v>89</v>
      </c>
      <c r="GS141" s="81">
        <v>58</v>
      </c>
      <c r="GT141" s="81">
        <v>4700</v>
      </c>
    </row>
    <row r="142" spans="1:202" s="3" customFormat="1" ht="12" customHeight="1">
      <c r="A142" s="90">
        <v>103070113000000</v>
      </c>
      <c r="B142" s="48"/>
      <c r="C142" s="49" t="s">
        <v>20</v>
      </c>
      <c r="D142" s="65"/>
      <c r="E142" s="51"/>
      <c r="F142" s="51"/>
      <c r="G142" s="51"/>
      <c r="H142" s="52"/>
      <c r="I142" s="51">
        <v>1</v>
      </c>
      <c r="J142" s="51">
        <v>1</v>
      </c>
      <c r="K142" s="51">
        <v>100</v>
      </c>
      <c r="L142" s="52">
        <v>0</v>
      </c>
      <c r="M142" s="98"/>
      <c r="N142" s="82"/>
      <c r="O142" s="82"/>
      <c r="P142" s="83"/>
      <c r="Q142" s="108"/>
      <c r="R142" s="113"/>
      <c r="S142" s="146"/>
      <c r="T142" s="146"/>
      <c r="U142" s="148"/>
      <c r="V142" s="107"/>
      <c r="W142" s="118"/>
      <c r="X142" s="108"/>
      <c r="Y142" s="122"/>
      <c r="Z142" s="107"/>
      <c r="AA142" s="107"/>
      <c r="AB142" s="107"/>
      <c r="AC142" s="107"/>
      <c r="AD142" s="107"/>
      <c r="AE142" s="107"/>
      <c r="GP142" s="82"/>
      <c r="GQ142" s="82"/>
      <c r="GR142" s="82"/>
      <c r="GS142" s="82"/>
      <c r="GT142" s="82"/>
    </row>
    <row r="143" spans="1:202" s="3" customFormat="1" ht="12" customHeight="1">
      <c r="A143" s="92"/>
      <c r="B143" s="186" t="s">
        <v>88</v>
      </c>
      <c r="C143" s="187"/>
      <c r="D143" s="188"/>
      <c r="E143" s="54">
        <v>144</v>
      </c>
      <c r="F143" s="54">
        <v>144</v>
      </c>
      <c r="G143" s="54">
        <v>100</v>
      </c>
      <c r="H143" s="54">
        <v>0</v>
      </c>
      <c r="I143" s="54">
        <v>890</v>
      </c>
      <c r="J143" s="54">
        <v>634</v>
      </c>
      <c r="K143" s="54">
        <v>71.23595505617978</v>
      </c>
      <c r="L143" s="54">
        <v>256</v>
      </c>
      <c r="M143" s="79">
        <v>35001</v>
      </c>
      <c r="N143" s="166">
        <f>SUM(N132:N142)</f>
        <v>40142</v>
      </c>
      <c r="O143" s="54">
        <v>41410</v>
      </c>
      <c r="P143" s="55">
        <v>118.31090540270277</v>
      </c>
      <c r="Q143" s="127"/>
      <c r="R143" s="124"/>
      <c r="S143" s="126"/>
      <c r="T143" s="126"/>
      <c r="U143" s="143"/>
      <c r="V143" s="107"/>
      <c r="W143" s="118"/>
      <c r="X143" s="108"/>
      <c r="Y143" s="122"/>
      <c r="Z143" s="107"/>
      <c r="AA143" s="107"/>
      <c r="AB143" s="107"/>
      <c r="AC143" s="107"/>
      <c r="AD143" s="107"/>
      <c r="AE143" s="107"/>
      <c r="GP143" s="54">
        <v>144</v>
      </c>
      <c r="GQ143" s="54">
        <v>144</v>
      </c>
      <c r="GR143" s="54">
        <v>889</v>
      </c>
      <c r="GS143" s="54">
        <v>714</v>
      </c>
      <c r="GT143" s="54">
        <v>40600</v>
      </c>
    </row>
    <row r="144" spans="13:202" ht="12.75">
      <c r="M144" s="86"/>
      <c r="N144" s="86"/>
      <c r="R144" s="149"/>
      <c r="W144" s="118"/>
      <c r="X144" s="108"/>
      <c r="Y144" s="122"/>
      <c r="GP144" s="87">
        <v>144</v>
      </c>
      <c r="GQ144" s="87">
        <v>144</v>
      </c>
      <c r="GR144" s="87">
        <v>889</v>
      </c>
      <c r="GS144" s="87">
        <v>714</v>
      </c>
      <c r="GT144" s="87">
        <v>40600</v>
      </c>
    </row>
    <row r="145" spans="1:202" s="5" customFormat="1" ht="15.75">
      <c r="A145" s="215" t="s">
        <v>153</v>
      </c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151"/>
      <c r="R145" s="152"/>
      <c r="S145" s="150"/>
      <c r="T145" s="150"/>
      <c r="U145" s="150"/>
      <c r="V145" s="150"/>
      <c r="W145" s="118"/>
      <c r="X145" s="108"/>
      <c r="Y145" s="122"/>
      <c r="Z145" s="150"/>
      <c r="AA145" s="150"/>
      <c r="AB145" s="150"/>
      <c r="AC145" s="150"/>
      <c r="AD145" s="150"/>
      <c r="AE145" s="150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GP145" s="66"/>
      <c r="GQ145" s="66"/>
      <c r="GR145" s="66"/>
      <c r="GS145" s="66"/>
      <c r="GT145" s="66"/>
    </row>
    <row r="146" spans="3:202" s="3" customFormat="1" ht="11.25">
      <c r="C146" s="67"/>
      <c r="E146" s="67"/>
      <c r="F146" s="67"/>
      <c r="M146" s="67"/>
      <c r="N146" s="67"/>
      <c r="O146" s="67"/>
      <c r="Q146" s="108"/>
      <c r="R146" s="152"/>
      <c r="S146" s="153"/>
      <c r="T146" s="153"/>
      <c r="U146" s="107"/>
      <c r="V146" s="153"/>
      <c r="W146" s="118"/>
      <c r="X146" s="108"/>
      <c r="Y146" s="122"/>
      <c r="Z146" s="153"/>
      <c r="AA146" s="153"/>
      <c r="AB146" s="153"/>
      <c r="AC146" s="153"/>
      <c r="AD146" s="153"/>
      <c r="AE146" s="153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GP146" s="67"/>
      <c r="GQ146" s="67"/>
      <c r="GR146" s="67"/>
      <c r="GS146" s="67"/>
      <c r="GT146" s="67"/>
    </row>
    <row r="147" spans="1:202" s="3" customFormat="1" ht="12.75">
      <c r="A147" s="216" t="s">
        <v>144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108"/>
      <c r="R147" s="152"/>
      <c r="S147" s="153"/>
      <c r="T147" s="153"/>
      <c r="U147" s="153"/>
      <c r="V147" s="153"/>
      <c r="W147" s="118"/>
      <c r="X147" s="108"/>
      <c r="Y147" s="122"/>
      <c r="Z147" s="153"/>
      <c r="AA147" s="153"/>
      <c r="AB147" s="153"/>
      <c r="AC147" s="153"/>
      <c r="AD147" s="153"/>
      <c r="AE147" s="153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GP147" s="67"/>
      <c r="GQ147" s="67"/>
      <c r="GR147" s="67"/>
      <c r="GS147" s="67"/>
      <c r="GT147" s="67"/>
    </row>
    <row r="148" spans="1:202" s="3" customFormat="1" ht="11.25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08"/>
      <c r="R148" s="152"/>
      <c r="S148" s="153"/>
      <c r="T148" s="153"/>
      <c r="U148" s="153"/>
      <c r="V148" s="153"/>
      <c r="W148" s="118"/>
      <c r="X148" s="108"/>
      <c r="Y148" s="122"/>
      <c r="Z148" s="153"/>
      <c r="AA148" s="153"/>
      <c r="AB148" s="153"/>
      <c r="AC148" s="153"/>
      <c r="AD148" s="153"/>
      <c r="AE148" s="153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GP148" s="67"/>
      <c r="GQ148" s="67"/>
      <c r="GR148" s="67"/>
      <c r="GS148" s="67"/>
      <c r="GT148" s="67"/>
    </row>
    <row r="149" spans="3:202" s="3" customFormat="1" ht="11.25">
      <c r="C149" s="67"/>
      <c r="E149" s="67"/>
      <c r="F149" s="67"/>
      <c r="M149" s="67"/>
      <c r="N149" s="67"/>
      <c r="O149" s="67"/>
      <c r="Q149" s="108"/>
      <c r="R149" s="152"/>
      <c r="S149" s="153"/>
      <c r="T149" s="153"/>
      <c r="U149" s="107"/>
      <c r="V149" s="153"/>
      <c r="W149" s="118"/>
      <c r="X149" s="108"/>
      <c r="Y149" s="122"/>
      <c r="Z149" s="153"/>
      <c r="AA149" s="153"/>
      <c r="AB149" s="153"/>
      <c r="AC149" s="153"/>
      <c r="AD149" s="153"/>
      <c r="AE149" s="153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GP149" s="67"/>
      <c r="GQ149" s="67"/>
      <c r="GR149" s="67"/>
      <c r="GS149" s="67"/>
      <c r="GT149" s="67"/>
    </row>
    <row r="150" spans="1:204" s="3" customFormat="1" ht="12" customHeight="1">
      <c r="A150" s="206" t="s">
        <v>154</v>
      </c>
      <c r="B150" s="207"/>
      <c r="C150" s="190" t="s">
        <v>155</v>
      </c>
      <c r="D150" s="192"/>
      <c r="E150" s="190" t="s">
        <v>156</v>
      </c>
      <c r="F150" s="191"/>
      <c r="G150" s="192"/>
      <c r="H150" s="193" t="s">
        <v>79</v>
      </c>
      <c r="I150" s="190" t="s">
        <v>157</v>
      </c>
      <c r="J150" s="191"/>
      <c r="K150" s="192"/>
      <c r="L150" s="193" t="s">
        <v>79</v>
      </c>
      <c r="M150" s="190" t="s">
        <v>158</v>
      </c>
      <c r="N150" s="191"/>
      <c r="O150" s="191"/>
      <c r="P150" s="192"/>
      <c r="Q150" s="154"/>
      <c r="R150" s="152"/>
      <c r="S150" s="154"/>
      <c r="T150" s="154"/>
      <c r="U150" s="154"/>
      <c r="V150" s="107"/>
      <c r="W150" s="118"/>
      <c r="X150" s="108"/>
      <c r="Y150" s="122"/>
      <c r="Z150" s="107"/>
      <c r="AA150" s="107"/>
      <c r="AB150" s="107"/>
      <c r="AC150" s="107"/>
      <c r="AD150" s="107"/>
      <c r="AE150" s="107"/>
      <c r="GR150" s="67"/>
      <c r="GS150" s="67"/>
      <c r="GT150" s="67"/>
      <c r="GU150" s="67"/>
      <c r="GV150" s="67"/>
    </row>
    <row r="151" spans="1:204" s="3" customFormat="1" ht="11.25" customHeight="1">
      <c r="A151" s="208"/>
      <c r="B151" s="209"/>
      <c r="C151" s="196" t="s">
        <v>173</v>
      </c>
      <c r="D151" s="193" t="s">
        <v>80</v>
      </c>
      <c r="E151" s="198" t="s">
        <v>77</v>
      </c>
      <c r="F151" s="190" t="s">
        <v>78</v>
      </c>
      <c r="G151" s="192"/>
      <c r="H151" s="194"/>
      <c r="I151" s="198" t="s">
        <v>77</v>
      </c>
      <c r="J151" s="190" t="s">
        <v>78</v>
      </c>
      <c r="K151" s="192"/>
      <c r="L151" s="194"/>
      <c r="M151" s="179" t="s">
        <v>177</v>
      </c>
      <c r="N151" s="212" t="s">
        <v>111</v>
      </c>
      <c r="O151" s="213"/>
      <c r="P151" s="214"/>
      <c r="Q151" s="154"/>
      <c r="R151" s="152"/>
      <c r="S151" s="155"/>
      <c r="T151" s="154"/>
      <c r="U151" s="154"/>
      <c r="V151" s="107"/>
      <c r="W151" s="118"/>
      <c r="X151" s="108"/>
      <c r="Y151" s="122"/>
      <c r="Z151" s="107"/>
      <c r="AA151" s="107"/>
      <c r="AB151" s="107"/>
      <c r="AC151" s="107"/>
      <c r="AD151" s="107"/>
      <c r="AE151" s="107"/>
      <c r="GR151" s="67"/>
      <c r="GS151" s="67"/>
      <c r="GT151" s="67"/>
      <c r="GU151" s="67"/>
      <c r="GV151" s="67"/>
    </row>
    <row r="152" spans="1:204" s="3" customFormat="1" ht="22.5">
      <c r="A152" s="210"/>
      <c r="B152" s="211"/>
      <c r="C152" s="197"/>
      <c r="D152" s="195"/>
      <c r="E152" s="199"/>
      <c r="F152" s="103" t="s">
        <v>113</v>
      </c>
      <c r="G152" s="99" t="s">
        <v>80</v>
      </c>
      <c r="H152" s="195"/>
      <c r="I152" s="199"/>
      <c r="J152" s="103" t="s">
        <v>113</v>
      </c>
      <c r="K152" s="99" t="s">
        <v>80</v>
      </c>
      <c r="L152" s="195"/>
      <c r="M152" s="181"/>
      <c r="N152" s="164" t="s">
        <v>174</v>
      </c>
      <c r="O152" s="164" t="s">
        <v>175</v>
      </c>
      <c r="P152" s="165" t="s">
        <v>80</v>
      </c>
      <c r="Q152" s="117"/>
      <c r="R152" s="152"/>
      <c r="S152" s="155"/>
      <c r="T152" s="116"/>
      <c r="U152" s="154"/>
      <c r="V152" s="107"/>
      <c r="W152" s="118"/>
      <c r="X152" s="108"/>
      <c r="Y152" s="122"/>
      <c r="Z152" s="107"/>
      <c r="AA152" s="107"/>
      <c r="AB152" s="107"/>
      <c r="AC152" s="107"/>
      <c r="AD152" s="107"/>
      <c r="AE152" s="107"/>
      <c r="GR152" s="67"/>
      <c r="GS152" s="67"/>
      <c r="GT152" s="67"/>
      <c r="GU152" s="67"/>
      <c r="GV152" s="67"/>
    </row>
    <row r="153" spans="1:202" s="3" customFormat="1" ht="19.5" customHeight="1">
      <c r="A153" s="204" t="s">
        <v>162</v>
      </c>
      <c r="B153" s="205"/>
      <c r="C153" s="68">
        <v>27</v>
      </c>
      <c r="D153" s="51">
        <v>100</v>
      </c>
      <c r="E153" s="68">
        <v>303</v>
      </c>
      <c r="F153" s="68">
        <v>303</v>
      </c>
      <c r="G153" s="68">
        <v>100</v>
      </c>
      <c r="H153" s="52">
        <v>0</v>
      </c>
      <c r="I153" s="68">
        <v>128</v>
      </c>
      <c r="J153" s="68">
        <v>100</v>
      </c>
      <c r="K153" s="68">
        <v>78.125</v>
      </c>
      <c r="L153" s="52">
        <v>28</v>
      </c>
      <c r="M153" s="68">
        <v>53062</v>
      </c>
      <c r="N153" s="68">
        <f>+N38</f>
        <v>55301</v>
      </c>
      <c r="O153" s="68">
        <v>56409</v>
      </c>
      <c r="P153" s="68">
        <v>106.30771550261957</v>
      </c>
      <c r="Q153" s="108"/>
      <c r="R153" s="152"/>
      <c r="S153" s="156"/>
      <c r="T153" s="156"/>
      <c r="U153" s="156"/>
      <c r="V153" s="153"/>
      <c r="W153" s="118"/>
      <c r="X153" s="108"/>
      <c r="Y153" s="122"/>
      <c r="Z153" s="153"/>
      <c r="AA153" s="153"/>
      <c r="AB153" s="153"/>
      <c r="AC153" s="153"/>
      <c r="AD153" s="153"/>
      <c r="AE153" s="153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GP153" s="67"/>
      <c r="GQ153" s="67"/>
      <c r="GR153" s="67"/>
      <c r="GS153" s="67"/>
      <c r="GT153" s="67"/>
    </row>
    <row r="154" spans="1:202" s="3" customFormat="1" ht="19.5" customHeight="1">
      <c r="A154" s="202" t="s">
        <v>163</v>
      </c>
      <c r="B154" s="203"/>
      <c r="C154" s="68">
        <v>14</v>
      </c>
      <c r="D154" s="51">
        <v>100</v>
      </c>
      <c r="E154" s="68">
        <v>269</v>
      </c>
      <c r="F154" s="68">
        <v>269</v>
      </c>
      <c r="G154" s="68">
        <v>100</v>
      </c>
      <c r="H154" s="52">
        <v>0</v>
      </c>
      <c r="I154" s="68">
        <v>3158</v>
      </c>
      <c r="J154" s="68">
        <v>2512</v>
      </c>
      <c r="K154" s="68">
        <v>79.54401519949334</v>
      </c>
      <c r="L154" s="52">
        <v>646</v>
      </c>
      <c r="M154" s="68">
        <v>196825</v>
      </c>
      <c r="N154" s="68">
        <f>+N65</f>
        <v>180739</v>
      </c>
      <c r="O154" s="68">
        <v>184459</v>
      </c>
      <c r="P154" s="68">
        <v>93.71726152673695</v>
      </c>
      <c r="Q154" s="108"/>
      <c r="R154" s="152"/>
      <c r="S154" s="156"/>
      <c r="T154" s="156"/>
      <c r="U154" s="156"/>
      <c r="V154" s="153"/>
      <c r="W154" s="118"/>
      <c r="X154" s="108"/>
      <c r="Y154" s="122"/>
      <c r="Z154" s="153"/>
      <c r="AA154" s="153"/>
      <c r="AB154" s="153"/>
      <c r="AC154" s="153"/>
      <c r="AD154" s="153"/>
      <c r="AE154" s="153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GP154" s="67"/>
      <c r="GQ154" s="67"/>
      <c r="GR154" s="67"/>
      <c r="GS154" s="67"/>
      <c r="GT154" s="67"/>
    </row>
    <row r="155" spans="1:202" s="3" customFormat="1" ht="19.5" customHeight="1">
      <c r="A155" s="202" t="s">
        <v>164</v>
      </c>
      <c r="B155" s="203"/>
      <c r="C155" s="68">
        <v>11</v>
      </c>
      <c r="D155" s="51">
        <v>100</v>
      </c>
      <c r="E155" s="68">
        <v>176</v>
      </c>
      <c r="F155" s="68">
        <v>176</v>
      </c>
      <c r="G155" s="68">
        <v>100</v>
      </c>
      <c r="H155" s="52">
        <v>0</v>
      </c>
      <c r="I155" s="68">
        <v>3008</v>
      </c>
      <c r="J155" s="68">
        <v>2615</v>
      </c>
      <c r="K155" s="68">
        <v>86.93484042553192</v>
      </c>
      <c r="L155" s="52">
        <v>393</v>
      </c>
      <c r="M155" s="68">
        <v>43281</v>
      </c>
      <c r="N155" s="68">
        <f>+N88</f>
        <v>44330</v>
      </c>
      <c r="O155" s="68">
        <v>45362</v>
      </c>
      <c r="P155" s="68">
        <v>104.80811441510131</v>
      </c>
      <c r="Q155" s="108"/>
      <c r="R155" s="152"/>
      <c r="S155" s="156"/>
      <c r="T155" s="156"/>
      <c r="U155" s="156"/>
      <c r="V155" s="153"/>
      <c r="W155" s="118"/>
      <c r="X155" s="108"/>
      <c r="Y155" s="122"/>
      <c r="Z155" s="153"/>
      <c r="AA155" s="153"/>
      <c r="AB155" s="153"/>
      <c r="AC155" s="153"/>
      <c r="AD155" s="153"/>
      <c r="AE155" s="153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GP155" s="67"/>
      <c r="GQ155" s="67"/>
      <c r="GR155" s="67"/>
      <c r="GS155" s="67"/>
      <c r="GT155" s="67"/>
    </row>
    <row r="156" spans="1:202" s="3" customFormat="1" ht="19.5" customHeight="1">
      <c r="A156" s="202" t="s">
        <v>165</v>
      </c>
      <c r="B156" s="203"/>
      <c r="C156" s="68">
        <v>11</v>
      </c>
      <c r="D156" s="51">
        <v>100</v>
      </c>
      <c r="E156" s="68">
        <v>221</v>
      </c>
      <c r="F156" s="68">
        <v>221</v>
      </c>
      <c r="G156" s="68">
        <v>100</v>
      </c>
      <c r="H156" s="52">
        <v>0</v>
      </c>
      <c r="I156" s="68">
        <v>783</v>
      </c>
      <c r="J156" s="68">
        <v>597</v>
      </c>
      <c r="K156" s="68">
        <v>76.24521072796935</v>
      </c>
      <c r="L156" s="52">
        <v>186</v>
      </c>
      <c r="M156" s="68">
        <v>56266</v>
      </c>
      <c r="N156" s="68">
        <f>+N120</f>
        <v>48927</v>
      </c>
      <c r="O156" s="68">
        <v>49723</v>
      </c>
      <c r="P156" s="68">
        <v>88.37130771691608</v>
      </c>
      <c r="Q156" s="108"/>
      <c r="R156" s="152"/>
      <c r="S156" s="156"/>
      <c r="T156" s="156"/>
      <c r="U156" s="156"/>
      <c r="V156" s="153"/>
      <c r="W156" s="118"/>
      <c r="X156" s="108"/>
      <c r="Y156" s="122"/>
      <c r="Z156" s="153"/>
      <c r="AA156" s="153"/>
      <c r="AB156" s="153"/>
      <c r="AC156" s="153"/>
      <c r="AD156" s="153"/>
      <c r="AE156" s="153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GP156" s="67"/>
      <c r="GQ156" s="67"/>
      <c r="GR156" s="67"/>
      <c r="GS156" s="67"/>
      <c r="GT156" s="67"/>
    </row>
    <row r="157" spans="1:202" s="3" customFormat="1" ht="19.5" customHeight="1">
      <c r="A157" s="200" t="s">
        <v>166</v>
      </c>
      <c r="B157" s="201"/>
      <c r="C157" s="69">
        <v>10</v>
      </c>
      <c r="D157" s="51">
        <v>100</v>
      </c>
      <c r="E157" s="69">
        <v>144</v>
      </c>
      <c r="F157" s="69">
        <v>144</v>
      </c>
      <c r="G157" s="68">
        <v>100</v>
      </c>
      <c r="H157" s="52">
        <v>0</v>
      </c>
      <c r="I157" s="69">
        <v>890</v>
      </c>
      <c r="J157" s="69">
        <v>634</v>
      </c>
      <c r="K157" s="68">
        <v>71.23595505617978</v>
      </c>
      <c r="L157" s="84">
        <v>256</v>
      </c>
      <c r="M157" s="69">
        <v>35001</v>
      </c>
      <c r="N157" s="69">
        <f>+N143</f>
        <v>40142</v>
      </c>
      <c r="O157" s="69">
        <v>41410</v>
      </c>
      <c r="P157" s="68">
        <v>118.31090540270277</v>
      </c>
      <c r="Q157" s="108"/>
      <c r="R157" s="152"/>
      <c r="S157" s="156"/>
      <c r="T157" s="156"/>
      <c r="U157" s="156"/>
      <c r="V157" s="153"/>
      <c r="W157" s="118"/>
      <c r="X157" s="108"/>
      <c r="Y157" s="122"/>
      <c r="Z157" s="153"/>
      <c r="AA157" s="153"/>
      <c r="AB157" s="153"/>
      <c r="AC157" s="153"/>
      <c r="AD157" s="153"/>
      <c r="AE157" s="153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GP157" s="67"/>
      <c r="GQ157" s="67"/>
      <c r="GR157" s="67"/>
      <c r="GS157" s="67"/>
      <c r="GT157" s="67"/>
    </row>
    <row r="158" spans="1:202" s="3" customFormat="1" ht="27" customHeight="1">
      <c r="A158" s="70"/>
      <c r="B158" s="71" t="s">
        <v>88</v>
      </c>
      <c r="C158" s="72">
        <v>73</v>
      </c>
      <c r="D158" s="54">
        <v>100</v>
      </c>
      <c r="E158" s="72">
        <v>1113</v>
      </c>
      <c r="F158" s="72">
        <v>1113</v>
      </c>
      <c r="G158" s="73">
        <v>100</v>
      </c>
      <c r="H158" s="75">
        <v>0</v>
      </c>
      <c r="I158" s="72">
        <v>7967</v>
      </c>
      <c r="J158" s="72">
        <v>6458</v>
      </c>
      <c r="K158" s="73">
        <v>81.05936990084098</v>
      </c>
      <c r="L158" s="72">
        <v>1509</v>
      </c>
      <c r="M158" s="72">
        <v>384435</v>
      </c>
      <c r="N158" s="74">
        <f>SUM(N153:N157)</f>
        <v>369439</v>
      </c>
      <c r="O158" s="74">
        <v>377363</v>
      </c>
      <c r="P158" s="73">
        <v>98.16041723568354</v>
      </c>
      <c r="Q158" s="127"/>
      <c r="R158" s="152"/>
      <c r="S158" s="158"/>
      <c r="T158" s="157"/>
      <c r="U158" s="159"/>
      <c r="V158" s="153"/>
      <c r="W158" s="118"/>
      <c r="X158" s="108"/>
      <c r="Y158" s="122"/>
      <c r="Z158" s="153"/>
      <c r="AA158" s="153"/>
      <c r="AB158" s="153"/>
      <c r="AC158" s="153"/>
      <c r="AD158" s="153"/>
      <c r="AE158" s="153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GP158" s="67"/>
      <c r="GQ158" s="67"/>
      <c r="GR158" s="67"/>
      <c r="GS158" s="67"/>
      <c r="GT158" s="67"/>
    </row>
    <row r="159" spans="3:202" s="3" customFormat="1" ht="11.25">
      <c r="C159" s="67"/>
      <c r="E159" s="67"/>
      <c r="F159" s="67"/>
      <c r="M159" s="67"/>
      <c r="N159" s="67"/>
      <c r="O159" s="67"/>
      <c r="Q159" s="108"/>
      <c r="R159" s="152"/>
      <c r="S159" s="153"/>
      <c r="T159" s="153"/>
      <c r="U159" s="107"/>
      <c r="V159" s="153"/>
      <c r="W159" s="118"/>
      <c r="X159" s="108"/>
      <c r="Y159" s="122"/>
      <c r="Z159" s="153"/>
      <c r="AA159" s="153"/>
      <c r="AB159" s="153"/>
      <c r="AC159" s="153"/>
      <c r="AD159" s="153"/>
      <c r="AE159" s="153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GP159" s="67"/>
      <c r="GQ159" s="67"/>
      <c r="GR159" s="67"/>
      <c r="GS159" s="67"/>
      <c r="GT159" s="67"/>
    </row>
    <row r="160" spans="18:25" ht="12.75">
      <c r="R160" s="152"/>
      <c r="W160" s="118"/>
      <c r="X160" s="108"/>
      <c r="Y160" s="122"/>
    </row>
    <row r="161" spans="18:25" ht="12.75">
      <c r="R161" s="152"/>
      <c r="W161" s="118"/>
      <c r="X161" s="108"/>
      <c r="Y161" s="122"/>
    </row>
    <row r="162" spans="18:25" ht="12.75">
      <c r="R162" s="152"/>
      <c r="W162" s="118"/>
      <c r="X162" s="108"/>
      <c r="Y162" s="122"/>
    </row>
    <row r="163" spans="18:25" ht="12.75">
      <c r="R163" s="152"/>
      <c r="W163" s="118"/>
      <c r="X163" s="108"/>
      <c r="Y163" s="122"/>
    </row>
    <row r="164" spans="18:25" ht="12.75">
      <c r="R164" s="152"/>
      <c r="W164" s="118"/>
      <c r="X164" s="108"/>
      <c r="Y164" s="122"/>
    </row>
    <row r="165" spans="18:25" ht="12.75">
      <c r="R165" s="152"/>
      <c r="W165" s="118"/>
      <c r="X165" s="108"/>
      <c r="Y165" s="122"/>
    </row>
    <row r="166" spans="18:25" ht="12.75">
      <c r="R166" s="152"/>
      <c r="W166" s="118"/>
      <c r="X166" s="108"/>
      <c r="Y166" s="122"/>
    </row>
    <row r="167" spans="18:25" ht="12.75">
      <c r="R167" s="152"/>
      <c r="W167" s="118"/>
      <c r="X167" s="108"/>
      <c r="Y167" s="122"/>
    </row>
    <row r="168" spans="18:25" ht="12.75">
      <c r="R168" s="152"/>
      <c r="W168" s="118"/>
      <c r="X168" s="108"/>
      <c r="Y168" s="122"/>
    </row>
    <row r="169" spans="18:25" ht="12.75">
      <c r="R169" s="152"/>
      <c r="W169" s="118"/>
      <c r="X169" s="108"/>
      <c r="Y169" s="122"/>
    </row>
    <row r="170" spans="18:25" ht="12.75">
      <c r="R170" s="152"/>
      <c r="W170" s="118"/>
      <c r="X170" s="108"/>
      <c r="Y170" s="122"/>
    </row>
    <row r="171" spans="18:25" ht="12.75">
      <c r="R171" s="152"/>
      <c r="W171" s="118"/>
      <c r="X171" s="108"/>
      <c r="Y171" s="122"/>
    </row>
    <row r="172" spans="18:25" ht="12.75">
      <c r="R172" s="152"/>
      <c r="W172" s="118"/>
      <c r="X172" s="108"/>
      <c r="Y172" s="122"/>
    </row>
    <row r="173" spans="18:25" ht="12.75">
      <c r="R173" s="152"/>
      <c r="W173" s="118"/>
      <c r="X173" s="108"/>
      <c r="Y173" s="122"/>
    </row>
    <row r="174" spans="23:25" ht="12.75">
      <c r="W174" s="118"/>
      <c r="X174" s="108"/>
      <c r="Y174" s="122"/>
    </row>
    <row r="175" spans="18:25" ht="12.75">
      <c r="R175" s="160"/>
      <c r="W175" s="118"/>
      <c r="X175" s="108"/>
      <c r="Y175" s="122"/>
    </row>
    <row r="176" spans="18:25" ht="12.75">
      <c r="R176" s="161"/>
      <c r="W176" s="118"/>
      <c r="X176" s="108"/>
      <c r="Y176" s="122"/>
    </row>
    <row r="177" spans="18:25" ht="12.75">
      <c r="R177" s="161"/>
      <c r="W177" s="118"/>
      <c r="X177" s="108"/>
      <c r="Y177" s="122"/>
    </row>
    <row r="178" spans="18:25" ht="12.75">
      <c r="R178" s="161"/>
      <c r="W178" s="118"/>
      <c r="X178" s="108"/>
      <c r="Y178" s="122"/>
    </row>
    <row r="179" spans="18:25" ht="12.75">
      <c r="R179" s="161"/>
      <c r="W179" s="118"/>
      <c r="X179" s="108"/>
      <c r="Y179" s="122"/>
    </row>
    <row r="180" spans="18:25" ht="12.75">
      <c r="R180" s="161"/>
      <c r="W180" s="118"/>
      <c r="X180" s="108"/>
      <c r="Y180" s="122"/>
    </row>
    <row r="181" spans="18:25" ht="12.75">
      <c r="R181" s="161"/>
      <c r="W181" s="118"/>
      <c r="X181" s="108"/>
      <c r="Y181" s="122"/>
    </row>
    <row r="182" spans="18:25" ht="12.75">
      <c r="R182" s="161"/>
      <c r="W182" s="118"/>
      <c r="X182" s="108"/>
      <c r="Y182" s="122"/>
    </row>
    <row r="183" spans="18:25" ht="12.75">
      <c r="R183" s="161"/>
      <c r="W183" s="118"/>
      <c r="X183" s="108"/>
      <c r="Y183" s="122"/>
    </row>
    <row r="184" spans="18:25" ht="12.75">
      <c r="R184" s="161"/>
      <c r="W184" s="118"/>
      <c r="X184" s="108"/>
      <c r="Y184" s="122"/>
    </row>
    <row r="185" spans="18:25" ht="12.75">
      <c r="R185" s="161"/>
      <c r="W185" s="118"/>
      <c r="X185" s="108"/>
      <c r="Y185" s="122"/>
    </row>
    <row r="186" spans="18:25" ht="12.75">
      <c r="R186" s="161"/>
      <c r="W186" s="118"/>
      <c r="X186" s="108"/>
      <c r="Y186" s="122"/>
    </row>
    <row r="187" spans="18:25" ht="12.75">
      <c r="R187" s="161"/>
      <c r="W187" s="118"/>
      <c r="X187" s="108"/>
      <c r="Y187" s="122"/>
    </row>
    <row r="188" spans="18:25" ht="12.75">
      <c r="R188" s="161"/>
      <c r="W188" s="118"/>
      <c r="X188" s="108"/>
      <c r="Y188" s="122"/>
    </row>
    <row r="189" spans="18:25" ht="12.75">
      <c r="R189" s="161"/>
      <c r="W189" s="118"/>
      <c r="X189" s="108"/>
      <c r="Y189" s="122"/>
    </row>
    <row r="190" spans="18:25" ht="12.75">
      <c r="R190" s="161"/>
      <c r="W190" s="118"/>
      <c r="X190" s="108"/>
      <c r="Y190" s="122"/>
    </row>
    <row r="191" spans="18:25" ht="12.75">
      <c r="R191" s="161"/>
      <c r="W191" s="118"/>
      <c r="X191" s="108"/>
      <c r="Y191" s="122"/>
    </row>
    <row r="192" spans="18:25" ht="12.75">
      <c r="R192" s="161"/>
      <c r="W192" s="118"/>
      <c r="X192" s="108"/>
      <c r="Y192" s="122"/>
    </row>
    <row r="193" spans="18:25" ht="12.75">
      <c r="R193" s="161"/>
      <c r="W193" s="118"/>
      <c r="X193" s="108"/>
      <c r="Y193" s="122"/>
    </row>
    <row r="194" spans="18:25" ht="12.75">
      <c r="R194" s="161"/>
      <c r="W194" s="118"/>
      <c r="X194" s="108"/>
      <c r="Y194" s="122"/>
    </row>
    <row r="195" spans="18:25" ht="12.75">
      <c r="R195" s="161"/>
      <c r="W195" s="118"/>
      <c r="X195" s="108"/>
      <c r="Y195" s="122"/>
    </row>
    <row r="196" spans="18:25" ht="12.75">
      <c r="R196" s="161"/>
      <c r="W196" s="118"/>
      <c r="X196" s="108"/>
      <c r="Y196" s="122"/>
    </row>
    <row r="197" spans="18:25" ht="12.75">
      <c r="R197" s="161"/>
      <c r="W197" s="118"/>
      <c r="X197" s="108"/>
      <c r="Y197" s="122"/>
    </row>
    <row r="198" spans="18:25" ht="12.75">
      <c r="R198" s="161"/>
      <c r="W198" s="118"/>
      <c r="X198" s="108"/>
      <c r="Y198" s="122"/>
    </row>
    <row r="199" spans="18:25" ht="12.75">
      <c r="R199" s="161"/>
      <c r="W199" s="118"/>
      <c r="X199" s="108"/>
      <c r="Y199" s="122"/>
    </row>
    <row r="200" spans="18:25" ht="12.75">
      <c r="R200" s="161"/>
      <c r="W200" s="118"/>
      <c r="X200" s="108"/>
      <c r="Y200" s="122"/>
    </row>
    <row r="201" spans="18:25" ht="12.75">
      <c r="R201" s="161"/>
      <c r="W201" s="118"/>
      <c r="X201" s="108"/>
      <c r="Y201" s="122"/>
    </row>
    <row r="202" spans="18:25" ht="12.75">
      <c r="R202" s="161"/>
      <c r="W202" s="118"/>
      <c r="X202" s="108"/>
      <c r="Y202" s="122"/>
    </row>
    <row r="203" spans="18:25" ht="12.75">
      <c r="R203" s="161"/>
      <c r="W203" s="118"/>
      <c r="X203" s="108"/>
      <c r="Y203" s="122"/>
    </row>
    <row r="204" spans="18:25" ht="12.75">
      <c r="R204" s="161"/>
      <c r="W204" s="118"/>
      <c r="X204" s="108"/>
      <c r="Y204" s="122"/>
    </row>
    <row r="205" spans="23:25" ht="12.75">
      <c r="W205" s="118"/>
      <c r="X205" s="108"/>
      <c r="Y205" s="122"/>
    </row>
    <row r="206" spans="18:25" ht="12.75">
      <c r="R206" s="162"/>
      <c r="W206" s="118"/>
      <c r="X206" s="108"/>
      <c r="Y206" s="122"/>
    </row>
    <row r="207" spans="18:25" ht="12.75">
      <c r="R207" s="162"/>
      <c r="W207" s="118"/>
      <c r="X207" s="108"/>
      <c r="Y207" s="122"/>
    </row>
    <row r="208" spans="18:25" ht="12.75">
      <c r="R208" s="107"/>
      <c r="W208" s="118"/>
      <c r="X208" s="108"/>
      <c r="Y208" s="122"/>
    </row>
    <row r="209" spans="18:25" ht="12.75">
      <c r="R209" s="107"/>
      <c r="W209" s="118"/>
      <c r="X209" s="108"/>
      <c r="Y209" s="122"/>
    </row>
    <row r="210" spans="18:25" ht="12.75">
      <c r="R210" s="107"/>
      <c r="W210" s="118"/>
      <c r="X210" s="108"/>
      <c r="Y210" s="122"/>
    </row>
    <row r="211" spans="18:25" ht="12.75">
      <c r="R211" s="107"/>
      <c r="W211" s="118"/>
      <c r="X211" s="108"/>
      <c r="Y211" s="122"/>
    </row>
    <row r="212" spans="18:25" ht="12.75">
      <c r="R212" s="107"/>
      <c r="W212" s="118"/>
      <c r="X212" s="108"/>
      <c r="Y212" s="122"/>
    </row>
    <row r="213" spans="18:25" ht="12.75">
      <c r="R213" s="107"/>
      <c r="W213" s="118"/>
      <c r="X213" s="108"/>
      <c r="Y213" s="122"/>
    </row>
    <row r="214" spans="18:25" ht="12.75">
      <c r="R214" s="107"/>
      <c r="W214" s="118"/>
      <c r="X214" s="108"/>
      <c r="Y214" s="122"/>
    </row>
    <row r="215" spans="18:25" ht="12.75">
      <c r="R215" s="107"/>
      <c r="W215" s="118"/>
      <c r="X215" s="108"/>
      <c r="Y215" s="122"/>
    </row>
    <row r="216" spans="18:25" ht="12.75">
      <c r="R216" s="107"/>
      <c r="W216" s="118"/>
      <c r="X216" s="108"/>
      <c r="Y216" s="122"/>
    </row>
    <row r="217" spans="18:25" ht="12.75">
      <c r="R217" s="107"/>
      <c r="W217" s="118"/>
      <c r="X217" s="108"/>
      <c r="Y217" s="122"/>
    </row>
    <row r="218" spans="18:25" ht="12.75">
      <c r="R218" s="107"/>
      <c r="W218" s="118"/>
      <c r="X218" s="108"/>
      <c r="Y218" s="122"/>
    </row>
    <row r="219" spans="18:25" ht="12.75">
      <c r="R219" s="107"/>
      <c r="W219" s="118"/>
      <c r="X219" s="108"/>
      <c r="Y219" s="122"/>
    </row>
    <row r="220" spans="18:25" ht="12.75">
      <c r="R220" s="107"/>
      <c r="W220" s="118"/>
      <c r="X220" s="108"/>
      <c r="Y220" s="122"/>
    </row>
    <row r="221" spans="23:25" ht="12.75">
      <c r="W221" s="118"/>
      <c r="X221" s="108"/>
      <c r="Y221" s="122"/>
    </row>
    <row r="222" spans="23:25" ht="12.75">
      <c r="W222" s="118"/>
      <c r="X222" s="108"/>
      <c r="Y222" s="122"/>
    </row>
    <row r="223" spans="23:25" ht="12.75">
      <c r="W223" s="118"/>
      <c r="X223" s="108"/>
      <c r="Y223" s="122"/>
    </row>
    <row r="224" spans="23:25" ht="12.75">
      <c r="W224" s="118"/>
      <c r="X224" s="108"/>
      <c r="Y224" s="122"/>
    </row>
    <row r="225" spans="23:25" ht="12.75">
      <c r="W225" s="118"/>
      <c r="X225" s="108"/>
      <c r="Y225" s="122"/>
    </row>
    <row r="226" spans="23:25" ht="12.75">
      <c r="W226" s="118"/>
      <c r="X226" s="108"/>
      <c r="Y226" s="122"/>
    </row>
    <row r="227" spans="23:25" ht="12.75">
      <c r="W227" s="118"/>
      <c r="X227" s="108"/>
      <c r="Y227" s="122"/>
    </row>
    <row r="228" spans="23:25" ht="12.75">
      <c r="W228" s="118"/>
      <c r="X228" s="108"/>
      <c r="Y228" s="122"/>
    </row>
    <row r="229" spans="23:25" ht="12.75">
      <c r="W229" s="118"/>
      <c r="X229" s="108"/>
      <c r="Y229" s="122"/>
    </row>
    <row r="230" spans="23:25" ht="12.75">
      <c r="W230" s="118"/>
      <c r="X230" s="108"/>
      <c r="Y230" s="122"/>
    </row>
    <row r="231" spans="23:25" ht="12.75">
      <c r="W231" s="118"/>
      <c r="X231" s="108"/>
      <c r="Y231" s="122"/>
    </row>
    <row r="232" spans="23:25" ht="12.75">
      <c r="W232" s="118"/>
      <c r="X232" s="108"/>
      <c r="Y232" s="122"/>
    </row>
    <row r="233" spans="23:25" ht="12.75">
      <c r="W233" s="118"/>
      <c r="X233" s="108"/>
      <c r="Y233" s="122"/>
    </row>
    <row r="234" spans="23:25" ht="12.75">
      <c r="W234" s="118"/>
      <c r="X234" s="108"/>
      <c r="Y234" s="122"/>
    </row>
    <row r="235" spans="23:25" ht="12.75">
      <c r="W235" s="118"/>
      <c r="X235" s="108"/>
      <c r="Y235" s="122"/>
    </row>
    <row r="236" spans="23:25" ht="12.75">
      <c r="W236" s="118"/>
      <c r="X236" s="108"/>
      <c r="Y236" s="122"/>
    </row>
    <row r="237" spans="23:25" ht="12.75">
      <c r="W237" s="118"/>
      <c r="X237" s="108"/>
      <c r="Y237" s="122"/>
    </row>
    <row r="238" spans="23:25" ht="12.75">
      <c r="W238" s="118"/>
      <c r="X238" s="108"/>
      <c r="Y238" s="122"/>
    </row>
    <row r="239" spans="23:25" ht="12.75">
      <c r="W239" s="118"/>
      <c r="X239" s="108"/>
      <c r="Y239" s="122"/>
    </row>
    <row r="240" spans="23:25" ht="12.75">
      <c r="W240" s="118"/>
      <c r="X240" s="108"/>
      <c r="Y240" s="122"/>
    </row>
    <row r="241" spans="23:25" ht="12.75">
      <c r="W241" s="118"/>
      <c r="X241" s="108"/>
      <c r="Y241" s="122"/>
    </row>
    <row r="242" spans="23:25" ht="12.75">
      <c r="W242" s="118"/>
      <c r="X242" s="108"/>
      <c r="Y242" s="122"/>
    </row>
    <row r="243" spans="23:25" ht="12.75">
      <c r="W243" s="118"/>
      <c r="X243" s="108"/>
      <c r="Y243" s="122"/>
    </row>
    <row r="244" spans="23:25" ht="12.75">
      <c r="W244" s="118"/>
      <c r="X244" s="108"/>
      <c r="Y244" s="122"/>
    </row>
    <row r="245" spans="23:25" ht="12.75">
      <c r="W245" s="118"/>
      <c r="X245" s="108"/>
      <c r="Y245" s="122"/>
    </row>
    <row r="246" spans="23:25" ht="12.75">
      <c r="W246" s="118"/>
      <c r="X246" s="108"/>
      <c r="Y246" s="122"/>
    </row>
    <row r="247" spans="23:25" ht="12.75">
      <c r="W247" s="118"/>
      <c r="X247" s="108"/>
      <c r="Y247" s="122"/>
    </row>
    <row r="248" spans="23:25" ht="12.75">
      <c r="W248" s="118"/>
      <c r="X248" s="108"/>
      <c r="Y248" s="122"/>
    </row>
    <row r="249" spans="23:25" ht="12.75">
      <c r="W249" s="118"/>
      <c r="X249" s="108"/>
      <c r="Y249" s="122"/>
    </row>
    <row r="250" spans="23:25" ht="12.75">
      <c r="W250" s="118"/>
      <c r="X250" s="108"/>
      <c r="Y250" s="122"/>
    </row>
    <row r="251" spans="23:25" ht="12.75">
      <c r="W251" s="118"/>
      <c r="X251" s="108"/>
      <c r="Y251" s="122"/>
    </row>
    <row r="252" spans="23:25" ht="12.75">
      <c r="W252" s="118"/>
      <c r="X252" s="108"/>
      <c r="Y252" s="122"/>
    </row>
    <row r="253" spans="23:25" ht="12.75">
      <c r="W253" s="118"/>
      <c r="X253" s="108"/>
      <c r="Y253" s="122"/>
    </row>
    <row r="254" spans="23:25" ht="12.75">
      <c r="W254" s="118"/>
      <c r="X254" s="108"/>
      <c r="Y254" s="122"/>
    </row>
    <row r="255" spans="23:25" ht="12.75">
      <c r="W255" s="118"/>
      <c r="X255" s="108"/>
      <c r="Y255" s="122"/>
    </row>
    <row r="256" spans="23:25" ht="12.75">
      <c r="W256" s="118"/>
      <c r="X256" s="108"/>
      <c r="Y256" s="122"/>
    </row>
    <row r="257" spans="23:25" ht="12.75">
      <c r="W257" s="118"/>
      <c r="X257" s="108"/>
      <c r="Y257" s="122"/>
    </row>
    <row r="258" spans="23:25" ht="12.75">
      <c r="W258" s="118"/>
      <c r="X258" s="108"/>
      <c r="Y258" s="122"/>
    </row>
    <row r="259" spans="23:25" ht="12.75">
      <c r="W259" s="118"/>
      <c r="X259" s="108"/>
      <c r="Y259" s="122"/>
    </row>
    <row r="260" spans="23:25" ht="12.75">
      <c r="W260" s="118"/>
      <c r="X260" s="108"/>
      <c r="Y260" s="122"/>
    </row>
    <row r="261" spans="23:25" ht="12.75">
      <c r="W261" s="118"/>
      <c r="X261" s="108"/>
      <c r="Y261" s="122"/>
    </row>
    <row r="262" spans="23:25" ht="12.75">
      <c r="W262" s="118"/>
      <c r="X262" s="108"/>
      <c r="Y262" s="122"/>
    </row>
    <row r="263" spans="23:25" ht="12.75">
      <c r="W263" s="118"/>
      <c r="X263" s="108"/>
      <c r="Y263" s="122"/>
    </row>
    <row r="264" spans="23:25" ht="12.75">
      <c r="W264" s="118"/>
      <c r="X264" s="108"/>
      <c r="Y264" s="122"/>
    </row>
    <row r="265" spans="23:25" ht="12.75">
      <c r="W265" s="118"/>
      <c r="X265" s="108"/>
      <c r="Y265" s="122"/>
    </row>
    <row r="266" spans="23:25" ht="12.75">
      <c r="W266" s="118"/>
      <c r="X266" s="108"/>
      <c r="Y266" s="122"/>
    </row>
    <row r="267" spans="23:24" ht="12.75">
      <c r="W267" s="118"/>
      <c r="X267" s="108"/>
    </row>
    <row r="268" spans="23:24" ht="12.75">
      <c r="W268" s="118"/>
      <c r="X268" s="108"/>
    </row>
    <row r="269" spans="23:24" ht="12.75">
      <c r="W269" s="118"/>
      <c r="X269" s="108"/>
    </row>
    <row r="270" spans="23:24" ht="12.75">
      <c r="W270" s="118"/>
      <c r="X270" s="108"/>
    </row>
    <row r="271" spans="23:24" ht="12.75">
      <c r="W271" s="118"/>
      <c r="X271" s="108"/>
    </row>
    <row r="272" spans="23:24" ht="12.75">
      <c r="W272" s="118"/>
      <c r="X272" s="108"/>
    </row>
    <row r="273" spans="23:24" ht="12.75">
      <c r="W273" s="118"/>
      <c r="X273" s="108"/>
    </row>
    <row r="274" spans="23:24" ht="12.75">
      <c r="W274" s="118"/>
      <c r="X274" s="108"/>
    </row>
    <row r="275" spans="23:24" ht="12.75">
      <c r="W275" s="118"/>
      <c r="X275" s="108"/>
    </row>
    <row r="276" spans="23:24" ht="12.75">
      <c r="W276" s="118"/>
      <c r="X276" s="108"/>
    </row>
    <row r="277" spans="23:24" ht="12.75">
      <c r="W277" s="118"/>
      <c r="X277" s="108"/>
    </row>
    <row r="278" spans="23:24" ht="12.75">
      <c r="W278" s="118"/>
      <c r="X278" s="108"/>
    </row>
  </sheetData>
  <sheetProtection/>
  <mergeCells count="123">
    <mergeCell ref="N97:P97"/>
    <mergeCell ref="N129:P129"/>
    <mergeCell ref="N151:P151"/>
    <mergeCell ref="A148:P148"/>
    <mergeCell ref="B143:D143"/>
    <mergeCell ref="A145:P145"/>
    <mergeCell ref="A147:P147"/>
    <mergeCell ref="A157:B157"/>
    <mergeCell ref="A156:B156"/>
    <mergeCell ref="A155:B155"/>
    <mergeCell ref="A154:B154"/>
    <mergeCell ref="A153:B153"/>
    <mergeCell ref="H150:H152"/>
    <mergeCell ref="A150:B152"/>
    <mergeCell ref="E151:E152"/>
    <mergeCell ref="F151:G151"/>
    <mergeCell ref="I150:K150"/>
    <mergeCell ref="L150:L152"/>
    <mergeCell ref="M150:P150"/>
    <mergeCell ref="M151:M152"/>
    <mergeCell ref="C151:C152"/>
    <mergeCell ref="D151:D152"/>
    <mergeCell ref="I151:I152"/>
    <mergeCell ref="J151:K151"/>
    <mergeCell ref="C150:D150"/>
    <mergeCell ref="E150:G150"/>
    <mergeCell ref="M97:M98"/>
    <mergeCell ref="M129:M130"/>
    <mergeCell ref="A96:A98"/>
    <mergeCell ref="D96:D98"/>
    <mergeCell ref="D46:D48"/>
    <mergeCell ref="B128:C129"/>
    <mergeCell ref="E128:H128"/>
    <mergeCell ref="I128:L128"/>
    <mergeCell ref="M128:P128"/>
    <mergeCell ref="L129:L130"/>
    <mergeCell ref="D128:D130"/>
    <mergeCell ref="B120:D120"/>
    <mergeCell ref="A122:P122"/>
    <mergeCell ref="A123:P123"/>
    <mergeCell ref="A125:P125"/>
    <mergeCell ref="E129:E130"/>
    <mergeCell ref="F129:G129"/>
    <mergeCell ref="A128:A130"/>
    <mergeCell ref="J97:K97"/>
    <mergeCell ref="L97:L98"/>
    <mergeCell ref="H129:H130"/>
    <mergeCell ref="I129:I130"/>
    <mergeCell ref="J129:K129"/>
    <mergeCell ref="A126:P126"/>
    <mergeCell ref="H97:H98"/>
    <mergeCell ref="I97:I98"/>
    <mergeCell ref="B130:C130"/>
    <mergeCell ref="B98:C98"/>
    <mergeCell ref="A90:P90"/>
    <mergeCell ref="A91:P91"/>
    <mergeCell ref="A93:P93"/>
    <mergeCell ref="A94:P94"/>
    <mergeCell ref="B96:C97"/>
    <mergeCell ref="E96:H96"/>
    <mergeCell ref="I96:L96"/>
    <mergeCell ref="M96:P96"/>
    <mergeCell ref="E97:E98"/>
    <mergeCell ref="F97:G97"/>
    <mergeCell ref="B88:D88"/>
    <mergeCell ref="J74:K74"/>
    <mergeCell ref="L74:L75"/>
    <mergeCell ref="A70:P70"/>
    <mergeCell ref="A71:P71"/>
    <mergeCell ref="B73:C74"/>
    <mergeCell ref="E73:H73"/>
    <mergeCell ref="I73:L73"/>
    <mergeCell ref="A73:A75"/>
    <mergeCell ref="E74:E75"/>
    <mergeCell ref="F74:G74"/>
    <mergeCell ref="H74:H75"/>
    <mergeCell ref="I74:I75"/>
    <mergeCell ref="A67:P67"/>
    <mergeCell ref="A68:P68"/>
    <mergeCell ref="B75:C75"/>
    <mergeCell ref="D73:D75"/>
    <mergeCell ref="M74:M75"/>
    <mergeCell ref="N74:P74"/>
    <mergeCell ref="B46:C47"/>
    <mergeCell ref="E46:H46"/>
    <mergeCell ref="I46:L46"/>
    <mergeCell ref="M46:P46"/>
    <mergeCell ref="B48:C48"/>
    <mergeCell ref="M73:P73"/>
    <mergeCell ref="B65:D65"/>
    <mergeCell ref="I47:I48"/>
    <mergeCell ref="M47:M48"/>
    <mergeCell ref="N47:P47"/>
    <mergeCell ref="A44:P44"/>
    <mergeCell ref="H8:H9"/>
    <mergeCell ref="I8:I9"/>
    <mergeCell ref="B9:C9"/>
    <mergeCell ref="B38:D38"/>
    <mergeCell ref="A40:P40"/>
    <mergeCell ref="A41:P41"/>
    <mergeCell ref="D7:D9"/>
    <mergeCell ref="M8:M9"/>
    <mergeCell ref="N8:P8"/>
    <mergeCell ref="A46:A48"/>
    <mergeCell ref="A43:P43"/>
    <mergeCell ref="F8:G8"/>
    <mergeCell ref="J47:K47"/>
    <mergeCell ref="L47:L48"/>
    <mergeCell ref="J8:K8"/>
    <mergeCell ref="L8:L9"/>
    <mergeCell ref="E47:E48"/>
    <mergeCell ref="F47:G47"/>
    <mergeCell ref="H47:H48"/>
    <mergeCell ref="A1:P1"/>
    <mergeCell ref="A2:P2"/>
    <mergeCell ref="A4:P4"/>
    <mergeCell ref="A5:P5"/>
    <mergeCell ref="B7:C8"/>
    <mergeCell ref="E7:H7"/>
    <mergeCell ref="I7:L7"/>
    <mergeCell ref="A7:A9"/>
    <mergeCell ref="M7:P7"/>
    <mergeCell ref="E8:E9"/>
  </mergeCells>
  <conditionalFormatting sqref="P1:P7 P10:P46 P49:P73 P76:P96 P99:P128 P131:P150 P153:P65536">
    <cfRule type="cellIs" priority="22" dxfId="0" operator="greaterThan" stopIfTrue="1">
      <formula>97</formula>
    </cfRule>
  </conditionalFormatting>
  <conditionalFormatting sqref="V1:V65536">
    <cfRule type="cellIs" priority="20" dxfId="0" operator="greaterThan" stopIfTrue="1">
      <formula>97</formula>
    </cfRule>
  </conditionalFormatting>
  <conditionalFormatting sqref="Y10:Y278">
    <cfRule type="cellIs" priority="19" dxfId="15" operator="greaterThan" stopIfTrue="1">
      <formula>99.5</formula>
    </cfRule>
  </conditionalFormatting>
  <conditionalFormatting sqref="Q1:Q65536">
    <cfRule type="cellIs" priority="18" dxfId="0" operator="greaterThan" stopIfTrue="1">
      <formula>97</formula>
    </cfRule>
  </conditionalFormatting>
  <conditionalFormatting sqref="U1:U65536">
    <cfRule type="cellIs" priority="17" dxfId="0" operator="greaterThan" stopIfTrue="1">
      <formula>97</formula>
    </cfRule>
  </conditionalFormatting>
  <conditionalFormatting sqref="X10:X278">
    <cfRule type="cellIs" priority="16" dxfId="15" operator="greaterThan" stopIfTrue="1">
      <formula>99.5</formula>
    </cfRule>
  </conditionalFormatting>
  <conditionalFormatting sqref="R1:R65536">
    <cfRule type="cellIs" priority="15" dxfId="14" operator="lessThan" stopIfTrue="1">
      <formula>0</formula>
    </cfRule>
  </conditionalFormatting>
  <conditionalFormatting sqref="P9">
    <cfRule type="cellIs" priority="6" dxfId="0" operator="greaterThan" stopIfTrue="1">
      <formula>97</formula>
    </cfRule>
  </conditionalFormatting>
  <conditionalFormatting sqref="P48">
    <cfRule type="cellIs" priority="5" dxfId="0" operator="greaterThan" stopIfTrue="1">
      <formula>97</formula>
    </cfRule>
  </conditionalFormatting>
  <conditionalFormatting sqref="P75">
    <cfRule type="cellIs" priority="4" dxfId="0" operator="greaterThan" stopIfTrue="1">
      <formula>97</formula>
    </cfRule>
  </conditionalFormatting>
  <conditionalFormatting sqref="P98">
    <cfRule type="cellIs" priority="3" dxfId="0" operator="greaterThan" stopIfTrue="1">
      <formula>97</formula>
    </cfRule>
  </conditionalFormatting>
  <conditionalFormatting sqref="P130">
    <cfRule type="cellIs" priority="2" dxfId="0" operator="greaterThan" stopIfTrue="1">
      <formula>97</formula>
    </cfRule>
  </conditionalFormatting>
  <conditionalFormatting sqref="P152">
    <cfRule type="cellIs" priority="1" dxfId="0" operator="greaterThan" stopIfTrue="1">
      <formula>97</formula>
    </cfRule>
  </conditionalFormatting>
  <printOptions horizontalCentered="1"/>
  <pageMargins left="0.25" right="0.25" top="1.25" bottom="0.25" header="0.25" footer="0.25"/>
  <pageSetup horizontalDpi="600" verticalDpi="600" orientation="landscape" paperSize="9" scale="71" r:id="rId3"/>
  <rowBreaks count="4" manualBreakCount="4">
    <brk id="38" max="15" man="1"/>
    <brk id="65" max="15" man="1"/>
    <brk id="120" max="15" man="1"/>
    <brk id="149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zoomScale="70" zoomScaleNormal="70" zoomScalePageLayoutView="0" workbookViewId="0" topLeftCell="A127">
      <selection activeCell="A127" sqref="A127:R127"/>
    </sheetView>
  </sheetViews>
  <sheetFormatPr defaultColWidth="9.140625" defaultRowHeight="12.75"/>
  <cols>
    <col min="1" max="1" width="9.140625" style="6" customWidth="1"/>
    <col min="2" max="2" width="4.140625" style="6" customWidth="1"/>
    <col min="3" max="3" width="28.8515625" style="6" customWidth="1"/>
    <col min="4" max="4" width="23.140625" style="6" hidden="1" customWidth="1"/>
    <col min="5" max="5" width="10.8515625" style="6" customWidth="1"/>
    <col min="6" max="6" width="9.57421875" style="6" customWidth="1"/>
    <col min="7" max="7" width="6.28125" style="6" customWidth="1"/>
    <col min="8" max="8" width="10.421875" style="6" customWidth="1"/>
    <col min="9" max="9" width="11.00390625" style="6" customWidth="1"/>
    <col min="10" max="10" width="9.8515625" style="6" customWidth="1"/>
    <col min="11" max="11" width="8.28125" style="6" customWidth="1"/>
    <col min="12" max="12" width="10.28125" style="6" customWidth="1"/>
    <col min="13" max="14" width="11.421875" style="6" customWidth="1"/>
    <col min="15" max="15" width="10.421875" style="6" customWidth="1"/>
    <col min="16" max="16" width="5.57421875" style="6" customWidth="1"/>
    <col min="17" max="17" width="24.140625" style="6" customWidth="1"/>
    <col min="18" max="22" width="9.140625" style="6" customWidth="1"/>
    <col min="23" max="16384" width="9.140625" style="6" customWidth="1"/>
  </cols>
  <sheetData>
    <row r="1" spans="2:17" ht="15">
      <c r="B1" s="223" t="s">
        <v>105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2:17" ht="15">
      <c r="B2" s="217" t="s">
        <v>106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2:12" ht="15.75" thickBot="1">
      <c r="B3" s="7"/>
      <c r="C3" s="7"/>
      <c r="D3" s="7"/>
      <c r="E3" s="8"/>
      <c r="F3" s="8"/>
      <c r="G3" s="8"/>
      <c r="H3" s="7"/>
      <c r="I3" s="7"/>
      <c r="J3" s="7"/>
      <c r="K3" s="7"/>
      <c r="L3" s="7"/>
    </row>
    <row r="4" spans="2:17" ht="15">
      <c r="B4" s="224" t="s">
        <v>9</v>
      </c>
      <c r="C4" s="225"/>
      <c r="D4" s="9"/>
      <c r="E4" s="230" t="s">
        <v>107</v>
      </c>
      <c r="F4" s="231"/>
      <c r="G4" s="231"/>
      <c r="H4" s="232"/>
      <c r="I4" s="230" t="s">
        <v>76</v>
      </c>
      <c r="J4" s="231"/>
      <c r="K4" s="231"/>
      <c r="L4" s="232"/>
      <c r="M4" s="233" t="s">
        <v>108</v>
      </c>
      <c r="N4" s="233"/>
      <c r="O4" s="233"/>
      <c r="P4" s="233"/>
      <c r="Q4" s="10" t="s">
        <v>109</v>
      </c>
    </row>
    <row r="5" spans="2:17" ht="15">
      <c r="B5" s="226"/>
      <c r="C5" s="227"/>
      <c r="D5" s="11" t="s">
        <v>110</v>
      </c>
      <c r="E5" s="218" t="s">
        <v>77</v>
      </c>
      <c r="F5" s="220" t="s">
        <v>78</v>
      </c>
      <c r="G5" s="220"/>
      <c r="H5" s="221" t="s">
        <v>79</v>
      </c>
      <c r="I5" s="218" t="s">
        <v>77</v>
      </c>
      <c r="J5" s="220" t="s">
        <v>78</v>
      </c>
      <c r="K5" s="220"/>
      <c r="L5" s="221" t="s">
        <v>79</v>
      </c>
      <c r="M5" s="179" t="s">
        <v>177</v>
      </c>
      <c r="N5" s="212" t="s">
        <v>111</v>
      </c>
      <c r="O5" s="213"/>
      <c r="P5" s="214"/>
      <c r="Q5" s="12" t="s">
        <v>112</v>
      </c>
    </row>
    <row r="6" spans="2:17" ht="23.25" thickBot="1">
      <c r="B6" s="228"/>
      <c r="C6" s="229"/>
      <c r="D6" s="13" t="s">
        <v>111</v>
      </c>
      <c r="E6" s="219"/>
      <c r="F6" s="14" t="s">
        <v>113</v>
      </c>
      <c r="G6" s="15" t="s">
        <v>80</v>
      </c>
      <c r="H6" s="222"/>
      <c r="I6" s="219"/>
      <c r="J6" s="14" t="s">
        <v>113</v>
      </c>
      <c r="K6" s="15" t="s">
        <v>80</v>
      </c>
      <c r="L6" s="222"/>
      <c r="M6" s="181"/>
      <c r="N6" s="164" t="s">
        <v>174</v>
      </c>
      <c r="O6" s="164" t="s">
        <v>175</v>
      </c>
      <c r="P6" s="165" t="s">
        <v>80</v>
      </c>
      <c r="Q6" s="16" t="s">
        <v>88</v>
      </c>
    </row>
    <row r="7" spans="2:17" ht="15">
      <c r="B7" s="17">
        <v>1</v>
      </c>
      <c r="C7" s="18" t="s">
        <v>0</v>
      </c>
      <c r="D7" s="19">
        <f>+B49</f>
        <v>27</v>
      </c>
      <c r="E7" s="20">
        <f>+E51</f>
        <v>303</v>
      </c>
      <c r="F7" s="20">
        <f>+F51</f>
        <v>303</v>
      </c>
      <c r="G7" s="20">
        <f aca="true" t="shared" si="0" ref="G7:G12">+F7/E7*100</f>
        <v>100</v>
      </c>
      <c r="H7" s="20">
        <f aca="true" t="shared" si="1" ref="H7:H12">+E7-F7</f>
        <v>0</v>
      </c>
      <c r="I7" s="20">
        <f>+I51</f>
        <v>128</v>
      </c>
      <c r="J7" s="20">
        <f>+J51</f>
        <v>100</v>
      </c>
      <c r="K7" s="20">
        <f aca="true" t="shared" si="2" ref="K7:K12">+J7/I7*100</f>
        <v>78.125</v>
      </c>
      <c r="L7" s="20">
        <f aca="true" t="shared" si="3" ref="L7:L12">+I7-J7</f>
        <v>28</v>
      </c>
      <c r="M7" s="20">
        <f>+M51</f>
        <v>53062</v>
      </c>
      <c r="N7" s="20">
        <f>+N51</f>
        <v>55301</v>
      </c>
      <c r="O7" s="20">
        <f>+O51</f>
        <v>56409</v>
      </c>
      <c r="P7" s="20">
        <f aca="true" t="shared" si="4" ref="P7:P12">+O7/M7*100</f>
        <v>106.30771550261957</v>
      </c>
      <c r="Q7" s="21">
        <v>303</v>
      </c>
    </row>
    <row r="8" spans="2:17" ht="15">
      <c r="B8" s="17">
        <f>B7+1</f>
        <v>2</v>
      </c>
      <c r="C8" s="18" t="s">
        <v>2</v>
      </c>
      <c r="D8" s="19">
        <f>+B72+B83</f>
        <v>14</v>
      </c>
      <c r="E8" s="20">
        <f>+E74+E85</f>
        <v>269</v>
      </c>
      <c r="F8" s="20">
        <f>+F74+F85</f>
        <v>269</v>
      </c>
      <c r="G8" s="20">
        <f t="shared" si="0"/>
        <v>100</v>
      </c>
      <c r="H8" s="20">
        <f t="shared" si="1"/>
        <v>0</v>
      </c>
      <c r="I8" s="20">
        <f>+I74+I85</f>
        <v>3159</v>
      </c>
      <c r="J8" s="20">
        <f>+J74+J85</f>
        <v>2513</v>
      </c>
      <c r="K8" s="20">
        <f t="shared" si="2"/>
        <v>79.55049066160177</v>
      </c>
      <c r="L8" s="20">
        <f t="shared" si="3"/>
        <v>646</v>
      </c>
      <c r="M8" s="20">
        <f>+M74+M85</f>
        <v>196825</v>
      </c>
      <c r="N8" s="20">
        <f>+N74+N85</f>
        <v>180739</v>
      </c>
      <c r="O8" s="20">
        <f>+O74+O85</f>
        <v>184459</v>
      </c>
      <c r="P8" s="20">
        <f t="shared" si="4"/>
        <v>93.71726152673695</v>
      </c>
      <c r="Q8" s="21">
        <v>269</v>
      </c>
    </row>
    <row r="9" spans="2:17" ht="15">
      <c r="B9" s="17">
        <f>B8+1</f>
        <v>3</v>
      </c>
      <c r="C9" s="18" t="s">
        <v>1</v>
      </c>
      <c r="D9" s="19">
        <f>+B104</f>
        <v>11</v>
      </c>
      <c r="E9" s="20">
        <f>+E106</f>
        <v>176</v>
      </c>
      <c r="F9" s="20">
        <f>+F106</f>
        <v>176</v>
      </c>
      <c r="G9" s="20">
        <f t="shared" si="0"/>
        <v>100</v>
      </c>
      <c r="H9" s="20">
        <f t="shared" si="1"/>
        <v>0</v>
      </c>
      <c r="I9" s="20">
        <f>+I106</f>
        <v>3008</v>
      </c>
      <c r="J9" s="20">
        <f>+J106</f>
        <v>2615</v>
      </c>
      <c r="K9" s="20">
        <f t="shared" si="2"/>
        <v>86.93484042553192</v>
      </c>
      <c r="L9" s="20">
        <f t="shared" si="3"/>
        <v>393</v>
      </c>
      <c r="M9" s="20">
        <f>+M106</f>
        <v>43281</v>
      </c>
      <c r="N9" s="20">
        <f>+N106</f>
        <v>44330</v>
      </c>
      <c r="O9" s="20">
        <f>+O106</f>
        <v>45362</v>
      </c>
      <c r="P9" s="20">
        <f t="shared" si="4"/>
        <v>104.80811441510131</v>
      </c>
      <c r="Q9" s="21">
        <f>175+1</f>
        <v>176</v>
      </c>
    </row>
    <row r="10" spans="2:17" ht="15">
      <c r="B10" s="17">
        <f>B9+1</f>
        <v>4</v>
      </c>
      <c r="C10" s="18" t="s">
        <v>14</v>
      </c>
      <c r="D10" s="19">
        <f>+B122</f>
        <v>8</v>
      </c>
      <c r="E10" s="20">
        <f>+E124</f>
        <v>152</v>
      </c>
      <c r="F10" s="20">
        <f>+F124</f>
        <v>152</v>
      </c>
      <c r="G10" s="20">
        <f t="shared" si="0"/>
        <v>100</v>
      </c>
      <c r="H10" s="20">
        <f t="shared" si="1"/>
        <v>0</v>
      </c>
      <c r="I10" s="20">
        <f>+I124</f>
        <v>671</v>
      </c>
      <c r="J10" s="20">
        <f>+J124</f>
        <v>505</v>
      </c>
      <c r="K10" s="20">
        <f t="shared" si="2"/>
        <v>75.26080476900148</v>
      </c>
      <c r="L10" s="20">
        <f t="shared" si="3"/>
        <v>166</v>
      </c>
      <c r="M10" s="20">
        <f>+M124</f>
        <v>42115</v>
      </c>
      <c r="N10" s="20">
        <f>+N124</f>
        <v>40751</v>
      </c>
      <c r="O10" s="20">
        <f>+O124</f>
        <v>41432</v>
      </c>
      <c r="P10" s="20">
        <f t="shared" si="4"/>
        <v>98.37825002968063</v>
      </c>
      <c r="Q10" s="22">
        <f>+E10</f>
        <v>152</v>
      </c>
    </row>
    <row r="11" spans="2:17" ht="15">
      <c r="B11" s="17">
        <f>B10+1</f>
        <v>5</v>
      </c>
      <c r="C11" s="18" t="s">
        <v>11</v>
      </c>
      <c r="D11" s="19">
        <f>+B139</f>
        <v>7</v>
      </c>
      <c r="E11" s="20">
        <f>+E141</f>
        <v>133</v>
      </c>
      <c r="F11" s="20">
        <f>+F141</f>
        <v>133</v>
      </c>
      <c r="G11" s="20">
        <f t="shared" si="0"/>
        <v>100</v>
      </c>
      <c r="H11" s="20">
        <f t="shared" si="1"/>
        <v>0</v>
      </c>
      <c r="I11" s="20">
        <f>+I141</f>
        <v>547</v>
      </c>
      <c r="J11" s="20">
        <f>+J141</f>
        <v>417</v>
      </c>
      <c r="K11" s="20">
        <f t="shared" si="2"/>
        <v>76.23400365630712</v>
      </c>
      <c r="L11" s="20">
        <f t="shared" si="3"/>
        <v>130</v>
      </c>
      <c r="M11" s="20">
        <f>+M141</f>
        <v>25560</v>
      </c>
      <c r="N11" s="20">
        <f>+N141</f>
        <v>17167</v>
      </c>
      <c r="O11" s="20">
        <f>+O141</f>
        <v>17580</v>
      </c>
      <c r="P11" s="20">
        <f t="shared" si="4"/>
        <v>68.7793427230047</v>
      </c>
      <c r="Q11" s="22">
        <f>+E11</f>
        <v>133</v>
      </c>
    </row>
    <row r="12" spans="2:17" ht="15">
      <c r="B12" s="17">
        <f>B11+1</f>
        <v>6</v>
      </c>
      <c r="C12" s="18" t="s">
        <v>114</v>
      </c>
      <c r="D12" s="19">
        <f>+B159</f>
        <v>10</v>
      </c>
      <c r="E12" s="20">
        <f>+E161</f>
        <v>144</v>
      </c>
      <c r="F12" s="20">
        <f>+F161</f>
        <v>144</v>
      </c>
      <c r="G12" s="20">
        <f t="shared" si="0"/>
        <v>100</v>
      </c>
      <c r="H12" s="20">
        <f t="shared" si="1"/>
        <v>0</v>
      </c>
      <c r="I12" s="20">
        <f>+I161</f>
        <v>889</v>
      </c>
      <c r="J12" s="20">
        <f>+J161</f>
        <v>633</v>
      </c>
      <c r="K12" s="20">
        <f t="shared" si="2"/>
        <v>71.20359955005624</v>
      </c>
      <c r="L12" s="20">
        <f t="shared" si="3"/>
        <v>256</v>
      </c>
      <c r="M12" s="20">
        <f>+M161</f>
        <v>35038</v>
      </c>
      <c r="N12" s="20">
        <f>+N161</f>
        <v>40179</v>
      </c>
      <c r="O12" s="20">
        <f>+O161</f>
        <v>41456</v>
      </c>
      <c r="P12" s="20">
        <f t="shared" si="4"/>
        <v>118.31725555111593</v>
      </c>
      <c r="Q12" s="21">
        <v>144</v>
      </c>
    </row>
    <row r="13" spans="2:17" ht="15.75" thickBot="1">
      <c r="B13" s="17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2:17" ht="15.75" thickBot="1">
      <c r="B14" s="23"/>
      <c r="C14" s="24" t="s">
        <v>88</v>
      </c>
      <c r="D14" s="25">
        <f>SUM(D7:D12)</f>
        <v>77</v>
      </c>
      <c r="E14" s="26">
        <f>SUM(E7:E12)</f>
        <v>1177</v>
      </c>
      <c r="F14" s="26">
        <f>SUM(F7:F12)</f>
        <v>1177</v>
      </c>
      <c r="G14" s="26">
        <f>+F14/E14*100</f>
        <v>100</v>
      </c>
      <c r="H14" s="26">
        <f>SUM(H7:H12)</f>
        <v>0</v>
      </c>
      <c r="I14" s="26">
        <f>SUM(I7:I12)</f>
        <v>8402</v>
      </c>
      <c r="J14" s="26">
        <f>SUM(J7:J12)</f>
        <v>6783</v>
      </c>
      <c r="K14" s="26">
        <f>+J14/I14*100</f>
        <v>80.73077838609855</v>
      </c>
      <c r="L14" s="26">
        <f>SUM(L7:L12)</f>
        <v>1619</v>
      </c>
      <c r="M14" s="26">
        <f>SUM(M7:M12)</f>
        <v>395881</v>
      </c>
      <c r="N14" s="26">
        <f>SUM(N7:N12)</f>
        <v>378467</v>
      </c>
      <c r="O14" s="26">
        <f>SUM(O7:O12)</f>
        <v>386698</v>
      </c>
      <c r="P14" s="26">
        <f>+O14/M14*100</f>
        <v>97.68036354359012</v>
      </c>
      <c r="Q14" s="27">
        <f>SUM(Q7:Q12)</f>
        <v>1177</v>
      </c>
    </row>
    <row r="15" spans="2:12" ht="15">
      <c r="B15" s="217" t="s">
        <v>115</v>
      </c>
      <c r="C15" s="217"/>
      <c r="D15" s="217"/>
      <c r="E15" s="217"/>
      <c r="F15" s="217"/>
      <c r="G15" s="217"/>
      <c r="H15" s="217"/>
      <c r="I15" s="7"/>
      <c r="J15" s="7"/>
      <c r="K15" s="7"/>
      <c r="L15" s="7"/>
    </row>
    <row r="16" spans="2:17" ht="15"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</row>
    <row r="17" spans="1:18" ht="1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</row>
    <row r="18" spans="2:17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6" ht="16.5" thickBot="1">
      <c r="B19" s="6" t="s">
        <v>116</v>
      </c>
      <c r="E19" s="28"/>
      <c r="F19" s="28"/>
      <c r="G19" s="29"/>
      <c r="H19" s="30"/>
      <c r="I19" s="30"/>
      <c r="J19" s="30"/>
      <c r="K19" s="30"/>
      <c r="L19" s="30"/>
      <c r="M19" s="234"/>
      <c r="N19" s="234"/>
      <c r="O19" s="234"/>
      <c r="P19" s="31"/>
    </row>
    <row r="20" spans="2:17" ht="15">
      <c r="B20" s="224" t="s">
        <v>117</v>
      </c>
      <c r="C20" s="225"/>
      <c r="D20" s="9"/>
      <c r="E20" s="230" t="s">
        <v>107</v>
      </c>
      <c r="F20" s="231"/>
      <c r="G20" s="231"/>
      <c r="H20" s="232"/>
      <c r="I20" s="230" t="s">
        <v>76</v>
      </c>
      <c r="J20" s="231"/>
      <c r="K20" s="231"/>
      <c r="L20" s="232"/>
      <c r="M20" s="233" t="s">
        <v>108</v>
      </c>
      <c r="N20" s="233"/>
      <c r="O20" s="233"/>
      <c r="P20" s="233"/>
      <c r="Q20" s="10" t="s">
        <v>115</v>
      </c>
    </row>
    <row r="21" spans="2:17" ht="15" customHeight="1">
      <c r="B21" s="226"/>
      <c r="C21" s="227"/>
      <c r="D21" s="11"/>
      <c r="E21" s="218" t="s">
        <v>77</v>
      </c>
      <c r="F21" s="220" t="s">
        <v>78</v>
      </c>
      <c r="G21" s="220"/>
      <c r="H21" s="221" t="s">
        <v>79</v>
      </c>
      <c r="I21" s="218" t="s">
        <v>77</v>
      </c>
      <c r="J21" s="220" t="s">
        <v>78</v>
      </c>
      <c r="K21" s="220"/>
      <c r="L21" s="221" t="s">
        <v>79</v>
      </c>
      <c r="M21" s="179" t="s">
        <v>177</v>
      </c>
      <c r="N21" s="212" t="s">
        <v>111</v>
      </c>
      <c r="O21" s="213"/>
      <c r="P21" s="214"/>
      <c r="Q21" s="12" t="s">
        <v>118</v>
      </c>
    </row>
    <row r="22" spans="2:17" ht="23.25" thickBot="1">
      <c r="B22" s="228"/>
      <c r="C22" s="229"/>
      <c r="D22" s="13"/>
      <c r="E22" s="219"/>
      <c r="F22" s="14" t="s">
        <v>113</v>
      </c>
      <c r="G22" s="15" t="s">
        <v>80</v>
      </c>
      <c r="H22" s="222"/>
      <c r="I22" s="219"/>
      <c r="J22" s="14" t="s">
        <v>113</v>
      </c>
      <c r="K22" s="15" t="s">
        <v>80</v>
      </c>
      <c r="L22" s="222"/>
      <c r="M22" s="181"/>
      <c r="N22" s="164" t="s">
        <v>174</v>
      </c>
      <c r="O22" s="164" t="s">
        <v>175</v>
      </c>
      <c r="P22" s="165" t="s">
        <v>80</v>
      </c>
      <c r="Q22" s="16" t="s">
        <v>119</v>
      </c>
    </row>
    <row r="23" spans="2:17" ht="15">
      <c r="B23" s="32">
        <v>1</v>
      </c>
      <c r="C23" s="33" t="s">
        <v>26</v>
      </c>
      <c r="D23" s="33"/>
      <c r="E23" s="34">
        <f>+regcar!E11</f>
        <v>31</v>
      </c>
      <c r="F23" s="34">
        <f>+regcar!F11</f>
        <v>31</v>
      </c>
      <c r="G23" s="20">
        <f aca="true" t="shared" si="5" ref="G23:G49">+F23/E23*100</f>
        <v>100</v>
      </c>
      <c r="H23" s="20">
        <f aca="true" t="shared" si="6" ref="H23:H49">+E23-F23</f>
        <v>0</v>
      </c>
      <c r="I23" s="34">
        <f>+regcar!I11</f>
        <v>18</v>
      </c>
      <c r="J23" s="34">
        <f>+regcar!J11</f>
        <v>16</v>
      </c>
      <c r="K23" s="20">
        <f aca="true" t="shared" si="7" ref="K23:K48">+J23/I23*100</f>
        <v>88.88888888888889</v>
      </c>
      <c r="L23" s="20">
        <f aca="true" t="shared" si="8" ref="L23:L49">+I23-J23</f>
        <v>2</v>
      </c>
      <c r="M23" s="34">
        <f>+regcar!M11</f>
        <v>11024</v>
      </c>
      <c r="N23" s="34">
        <f>+regcar!N11</f>
        <v>15103</v>
      </c>
      <c r="O23" s="34">
        <f>+regcar!O11</f>
        <v>15378</v>
      </c>
      <c r="P23" s="20">
        <f aca="true" t="shared" si="9" ref="P23:P49">+O23/M23*100</f>
        <v>139.4956458635704</v>
      </c>
      <c r="Q23" s="35" t="s">
        <v>120</v>
      </c>
    </row>
    <row r="24" spans="2:17" ht="15">
      <c r="B24" s="17">
        <f aca="true" t="shared" si="10" ref="B24:B47">B23+1</f>
        <v>2</v>
      </c>
      <c r="C24" s="18" t="s">
        <v>27</v>
      </c>
      <c r="D24" s="18"/>
      <c r="E24" s="20">
        <f>+regcar!E12</f>
        <v>8</v>
      </c>
      <c r="F24" s="20">
        <f>+regcar!F12</f>
        <v>8</v>
      </c>
      <c r="G24" s="20">
        <f t="shared" si="5"/>
        <v>100</v>
      </c>
      <c r="H24" s="20">
        <f t="shared" si="6"/>
        <v>0</v>
      </c>
      <c r="I24" s="20">
        <f>+regcar!I12</f>
        <v>3</v>
      </c>
      <c r="J24" s="20">
        <f>+regcar!J12</f>
        <v>2</v>
      </c>
      <c r="K24" s="20">
        <f t="shared" si="7"/>
        <v>66.66666666666666</v>
      </c>
      <c r="L24" s="20">
        <f t="shared" si="8"/>
        <v>1</v>
      </c>
      <c r="M24" s="20">
        <f>+regcar!M12</f>
        <v>760</v>
      </c>
      <c r="N24" s="20">
        <f>+regcar!N12</f>
        <v>919</v>
      </c>
      <c r="O24" s="20">
        <f>+regcar!O12</f>
        <v>926</v>
      </c>
      <c r="P24" s="20">
        <f t="shared" si="9"/>
        <v>121.84210526315789</v>
      </c>
      <c r="Q24" s="36" t="s">
        <v>120</v>
      </c>
    </row>
    <row r="25" spans="2:17" ht="15">
      <c r="B25" s="17">
        <f t="shared" si="10"/>
        <v>3</v>
      </c>
      <c r="C25" s="18" t="s">
        <v>28</v>
      </c>
      <c r="D25" s="18"/>
      <c r="E25" s="20">
        <f>+regcar!E13</f>
        <v>21</v>
      </c>
      <c r="F25" s="20">
        <f>+regcar!F13</f>
        <v>21</v>
      </c>
      <c r="G25" s="20">
        <f t="shared" si="5"/>
        <v>100</v>
      </c>
      <c r="H25" s="20">
        <f t="shared" si="6"/>
        <v>0</v>
      </c>
      <c r="I25" s="20">
        <f>+regcar!I13</f>
        <v>2</v>
      </c>
      <c r="J25" s="20">
        <f>+regcar!J13</f>
        <v>2</v>
      </c>
      <c r="K25" s="20">
        <f t="shared" si="7"/>
        <v>100</v>
      </c>
      <c r="L25" s="20">
        <f t="shared" si="8"/>
        <v>0</v>
      </c>
      <c r="M25" s="20">
        <f>+regcar!M13</f>
        <v>3863</v>
      </c>
      <c r="N25" s="20">
        <f>+regcar!N13</f>
        <v>3760</v>
      </c>
      <c r="O25" s="20">
        <f>+regcar!O13</f>
        <v>3862</v>
      </c>
      <c r="P25" s="20">
        <f t="shared" si="9"/>
        <v>99.9741133833808</v>
      </c>
      <c r="Q25" s="36" t="s">
        <v>120</v>
      </c>
    </row>
    <row r="26" spans="2:17" ht="15">
      <c r="B26" s="17">
        <f t="shared" si="10"/>
        <v>4</v>
      </c>
      <c r="C26" s="18" t="s">
        <v>29</v>
      </c>
      <c r="D26" s="18"/>
      <c r="E26" s="20">
        <f>+regcar!E14</f>
        <v>4</v>
      </c>
      <c r="F26" s="20">
        <f>+regcar!F14</f>
        <v>4</v>
      </c>
      <c r="G26" s="20">
        <f t="shared" si="5"/>
        <v>100</v>
      </c>
      <c r="H26" s="20">
        <f t="shared" si="6"/>
        <v>0</v>
      </c>
      <c r="I26" s="20">
        <f>+regcar!I14</f>
        <v>3</v>
      </c>
      <c r="J26" s="20">
        <f>+regcar!J14</f>
        <v>3</v>
      </c>
      <c r="K26" s="20">
        <f t="shared" si="7"/>
        <v>100</v>
      </c>
      <c r="L26" s="20">
        <f t="shared" si="8"/>
        <v>0</v>
      </c>
      <c r="M26" s="20">
        <f>+regcar!M14</f>
        <v>442</v>
      </c>
      <c r="N26" s="20">
        <f>+regcar!N14</f>
        <v>456</v>
      </c>
      <c r="O26" s="20">
        <f>+regcar!O14</f>
        <v>467</v>
      </c>
      <c r="P26" s="20">
        <f t="shared" si="9"/>
        <v>105.65610859728507</v>
      </c>
      <c r="Q26" s="36" t="s">
        <v>120</v>
      </c>
    </row>
    <row r="27" spans="2:17" ht="15">
      <c r="B27" s="17">
        <f t="shared" si="10"/>
        <v>5</v>
      </c>
      <c r="C27" s="18" t="s">
        <v>82</v>
      </c>
      <c r="D27" s="18"/>
      <c r="E27" s="20">
        <f>+regcar!E15</f>
        <v>4</v>
      </c>
      <c r="F27" s="20">
        <f>+regcar!F15</f>
        <v>4</v>
      </c>
      <c r="G27" s="20">
        <f t="shared" si="5"/>
        <v>100</v>
      </c>
      <c r="H27" s="20">
        <f t="shared" si="6"/>
        <v>0</v>
      </c>
      <c r="I27" s="20">
        <f>+regcar!I15</f>
        <v>0</v>
      </c>
      <c r="J27" s="20">
        <f>+regcar!J15</f>
        <v>0</v>
      </c>
      <c r="K27" s="20" t="e">
        <f>+'[1]abreco'!K15</f>
        <v>#DIV/0!</v>
      </c>
      <c r="L27" s="20">
        <f t="shared" si="8"/>
        <v>0</v>
      </c>
      <c r="M27" s="20">
        <f>+regcar!M15</f>
        <v>375</v>
      </c>
      <c r="N27" s="20">
        <f>+regcar!N15</f>
        <v>382</v>
      </c>
      <c r="O27" s="20">
        <f>+regcar!O15</f>
        <v>392</v>
      </c>
      <c r="P27" s="20">
        <f t="shared" si="9"/>
        <v>104.53333333333332</v>
      </c>
      <c r="Q27" s="36" t="s">
        <v>120</v>
      </c>
    </row>
    <row r="28" spans="2:17" ht="15">
      <c r="B28" s="17">
        <f t="shared" si="10"/>
        <v>6</v>
      </c>
      <c r="C28" s="18" t="s">
        <v>83</v>
      </c>
      <c r="D28" s="18"/>
      <c r="E28" s="20">
        <f>+regcar!E16</f>
        <v>7</v>
      </c>
      <c r="F28" s="20">
        <f>+regcar!F16</f>
        <v>7</v>
      </c>
      <c r="G28" s="20">
        <f t="shared" si="5"/>
        <v>100</v>
      </c>
      <c r="H28" s="20">
        <f t="shared" si="6"/>
        <v>0</v>
      </c>
      <c r="I28" s="20">
        <f>+regcar!I16</f>
        <v>2</v>
      </c>
      <c r="J28" s="20">
        <f>+regcar!J16</f>
        <v>0</v>
      </c>
      <c r="K28" s="20" t="e">
        <f>+'[1]abreco'!K16</f>
        <v>#DIV/0!</v>
      </c>
      <c r="L28" s="20">
        <f t="shared" si="8"/>
        <v>2</v>
      </c>
      <c r="M28" s="20">
        <f>+regcar!M16</f>
        <v>910</v>
      </c>
      <c r="N28" s="20">
        <f>+regcar!N16</f>
        <v>745</v>
      </c>
      <c r="O28" s="20">
        <f>+regcar!O16</f>
        <v>779</v>
      </c>
      <c r="P28" s="20">
        <f t="shared" si="9"/>
        <v>85.6043956043956</v>
      </c>
      <c r="Q28" s="36" t="s">
        <v>120</v>
      </c>
    </row>
    <row r="29" spans="2:17" ht="15">
      <c r="B29" s="17">
        <f t="shared" si="10"/>
        <v>7</v>
      </c>
      <c r="C29" s="18" t="s">
        <v>30</v>
      </c>
      <c r="D29" s="18"/>
      <c r="E29" s="20">
        <f>+regcar!E17</f>
        <v>15</v>
      </c>
      <c r="F29" s="20">
        <f>+regcar!F17</f>
        <v>15</v>
      </c>
      <c r="G29" s="20">
        <f t="shared" si="5"/>
        <v>100</v>
      </c>
      <c r="H29" s="20">
        <f t="shared" si="6"/>
        <v>0</v>
      </c>
      <c r="I29" s="20">
        <f>+regcar!I17</f>
        <v>10</v>
      </c>
      <c r="J29" s="20">
        <f>+regcar!J17</f>
        <v>6</v>
      </c>
      <c r="K29" s="20">
        <f t="shared" si="7"/>
        <v>60</v>
      </c>
      <c r="L29" s="20">
        <f t="shared" si="8"/>
        <v>4</v>
      </c>
      <c r="M29" s="20">
        <f>+regcar!M17</f>
        <v>2548</v>
      </c>
      <c r="N29" s="20">
        <f>+regcar!N17</f>
        <v>2643</v>
      </c>
      <c r="O29" s="20">
        <f>+regcar!O17</f>
        <v>2705</v>
      </c>
      <c r="P29" s="20">
        <f t="shared" si="9"/>
        <v>106.16169544740974</v>
      </c>
      <c r="Q29" s="36" t="s">
        <v>120</v>
      </c>
    </row>
    <row r="30" spans="2:17" ht="15">
      <c r="B30" s="17">
        <f t="shared" si="10"/>
        <v>8</v>
      </c>
      <c r="C30" s="18" t="s">
        <v>31</v>
      </c>
      <c r="D30" s="18"/>
      <c r="E30" s="20">
        <f>+regcar!E18</f>
        <v>12</v>
      </c>
      <c r="F30" s="20">
        <f>+regcar!F18</f>
        <v>12</v>
      </c>
      <c r="G30" s="20">
        <f t="shared" si="5"/>
        <v>100</v>
      </c>
      <c r="H30" s="20">
        <f t="shared" si="6"/>
        <v>0</v>
      </c>
      <c r="I30" s="20">
        <f>+regcar!I18</f>
        <v>3</v>
      </c>
      <c r="J30" s="20">
        <f>+regcar!J18</f>
        <v>3</v>
      </c>
      <c r="K30" s="20">
        <f t="shared" si="7"/>
        <v>100</v>
      </c>
      <c r="L30" s="20">
        <f t="shared" si="8"/>
        <v>0</v>
      </c>
      <c r="M30" s="20">
        <f>+regcar!M18</f>
        <v>3442</v>
      </c>
      <c r="N30" s="20">
        <f>+regcar!N18</f>
        <v>2994</v>
      </c>
      <c r="O30" s="20">
        <f>+regcar!O18</f>
        <v>3099</v>
      </c>
      <c r="P30" s="20">
        <f t="shared" si="9"/>
        <v>90.0348634514817</v>
      </c>
      <c r="Q30" s="36" t="s">
        <v>120</v>
      </c>
    </row>
    <row r="31" spans="2:17" ht="15">
      <c r="B31" s="17">
        <f t="shared" si="10"/>
        <v>9</v>
      </c>
      <c r="C31" s="18" t="s">
        <v>32</v>
      </c>
      <c r="D31" s="18"/>
      <c r="E31" s="20">
        <f>+regcar!E19</f>
        <v>6</v>
      </c>
      <c r="F31" s="20">
        <f>+regcar!F19</f>
        <v>6</v>
      </c>
      <c r="G31" s="20">
        <f t="shared" si="5"/>
        <v>100</v>
      </c>
      <c r="H31" s="20">
        <f t="shared" si="6"/>
        <v>0</v>
      </c>
      <c r="I31" s="20">
        <f>+regcar!I19</f>
        <v>2</v>
      </c>
      <c r="J31" s="20">
        <f>+regcar!J19</f>
        <v>2</v>
      </c>
      <c r="K31" s="20">
        <f t="shared" si="7"/>
        <v>100</v>
      </c>
      <c r="L31" s="20">
        <f t="shared" si="8"/>
        <v>0</v>
      </c>
      <c r="M31" s="20">
        <f>+regcar!M19</f>
        <v>647</v>
      </c>
      <c r="N31" s="20">
        <f>+regcar!N19</f>
        <v>504</v>
      </c>
      <c r="O31" s="20">
        <f>+regcar!O19</f>
        <v>506</v>
      </c>
      <c r="P31" s="20">
        <f t="shared" si="9"/>
        <v>78.20710973724884</v>
      </c>
      <c r="Q31" s="36" t="s">
        <v>120</v>
      </c>
    </row>
    <row r="32" spans="2:17" ht="15">
      <c r="B32" s="17">
        <f t="shared" si="10"/>
        <v>10</v>
      </c>
      <c r="C32" s="18" t="s">
        <v>33</v>
      </c>
      <c r="D32" s="18"/>
      <c r="E32" s="20">
        <f>+regcar!E20</f>
        <v>17</v>
      </c>
      <c r="F32" s="20">
        <f>+regcar!F20</f>
        <v>17</v>
      </c>
      <c r="G32" s="20">
        <f t="shared" si="5"/>
        <v>100</v>
      </c>
      <c r="H32" s="20">
        <f t="shared" si="6"/>
        <v>0</v>
      </c>
      <c r="I32" s="20">
        <f>+regcar!I20</f>
        <v>5</v>
      </c>
      <c r="J32" s="20">
        <f>+regcar!J20</f>
        <v>5</v>
      </c>
      <c r="K32" s="20">
        <f t="shared" si="7"/>
        <v>100</v>
      </c>
      <c r="L32" s="20">
        <f t="shared" si="8"/>
        <v>0</v>
      </c>
      <c r="M32" s="20">
        <f>+regcar!M20</f>
        <v>3147</v>
      </c>
      <c r="N32" s="20">
        <f>+regcar!N20</f>
        <v>2879</v>
      </c>
      <c r="O32" s="20">
        <f>+regcar!O20</f>
        <v>2911</v>
      </c>
      <c r="P32" s="20">
        <f t="shared" si="9"/>
        <v>92.5007944073721</v>
      </c>
      <c r="Q32" s="36" t="s">
        <v>120</v>
      </c>
    </row>
    <row r="33" spans="2:17" ht="15">
      <c r="B33" s="17">
        <f t="shared" si="10"/>
        <v>11</v>
      </c>
      <c r="C33" s="18" t="s">
        <v>71</v>
      </c>
      <c r="D33" s="18"/>
      <c r="E33" s="20">
        <f>+regcar!E21</f>
        <v>5</v>
      </c>
      <c r="F33" s="20">
        <f>+regcar!F21</f>
        <v>5</v>
      </c>
      <c r="G33" s="20">
        <f t="shared" si="5"/>
        <v>100</v>
      </c>
      <c r="H33" s="20">
        <f t="shared" si="6"/>
        <v>0</v>
      </c>
      <c r="I33" s="20">
        <f>+regcar!I21</f>
        <v>2</v>
      </c>
      <c r="J33" s="20">
        <f>+regcar!J21</f>
        <v>2</v>
      </c>
      <c r="K33" s="20">
        <f>+'[1]abreco'!K21</f>
        <v>50</v>
      </c>
      <c r="L33" s="20">
        <f t="shared" si="8"/>
        <v>0</v>
      </c>
      <c r="M33" s="20">
        <f>+regcar!M21</f>
        <v>932</v>
      </c>
      <c r="N33" s="20">
        <f>+regcar!N21</f>
        <v>765</v>
      </c>
      <c r="O33" s="20">
        <f>+regcar!O21</f>
        <v>778</v>
      </c>
      <c r="P33" s="20">
        <f t="shared" si="9"/>
        <v>83.47639484978541</v>
      </c>
      <c r="Q33" s="36" t="s">
        <v>120</v>
      </c>
    </row>
    <row r="34" spans="2:17" ht="15">
      <c r="B34" s="17">
        <f t="shared" si="10"/>
        <v>12</v>
      </c>
      <c r="C34" s="18" t="s">
        <v>34</v>
      </c>
      <c r="D34" s="18"/>
      <c r="E34" s="20">
        <f>+regcar!E22</f>
        <v>6</v>
      </c>
      <c r="F34" s="20">
        <f>+regcar!F22</f>
        <v>6</v>
      </c>
      <c r="G34" s="20">
        <f t="shared" si="5"/>
        <v>100</v>
      </c>
      <c r="H34" s="20">
        <f t="shared" si="6"/>
        <v>0</v>
      </c>
      <c r="I34" s="20">
        <f>+regcar!I22</f>
        <v>3</v>
      </c>
      <c r="J34" s="20">
        <f>+regcar!J22</f>
        <v>0</v>
      </c>
      <c r="K34" s="20">
        <f t="shared" si="7"/>
        <v>0</v>
      </c>
      <c r="L34" s="20">
        <f t="shared" si="8"/>
        <v>3</v>
      </c>
      <c r="M34" s="20">
        <f>+regcar!M22</f>
        <v>705</v>
      </c>
      <c r="N34" s="20">
        <f>+regcar!N22</f>
        <v>553</v>
      </c>
      <c r="O34" s="20">
        <f>+regcar!O22</f>
        <v>569</v>
      </c>
      <c r="P34" s="20">
        <f t="shared" si="9"/>
        <v>80.70921985815603</v>
      </c>
      <c r="Q34" s="36" t="s">
        <v>120</v>
      </c>
    </row>
    <row r="35" spans="2:17" ht="15">
      <c r="B35" s="17">
        <f t="shared" si="10"/>
        <v>13</v>
      </c>
      <c r="C35" s="18" t="s">
        <v>84</v>
      </c>
      <c r="D35" s="18"/>
      <c r="E35" s="20">
        <f>+regcar!E23</f>
        <v>11</v>
      </c>
      <c r="F35" s="20">
        <f>+regcar!F23</f>
        <v>11</v>
      </c>
      <c r="G35" s="20">
        <f t="shared" si="5"/>
        <v>100</v>
      </c>
      <c r="H35" s="20">
        <f t="shared" si="6"/>
        <v>0</v>
      </c>
      <c r="I35" s="20">
        <f>+regcar!I23</f>
        <v>9</v>
      </c>
      <c r="J35" s="20">
        <f>+regcar!J23</f>
        <v>3</v>
      </c>
      <c r="K35" s="20">
        <f t="shared" si="7"/>
        <v>33.33333333333333</v>
      </c>
      <c r="L35" s="20">
        <f t="shared" si="8"/>
        <v>6</v>
      </c>
      <c r="M35" s="20">
        <f>+regcar!M23</f>
        <v>968</v>
      </c>
      <c r="N35" s="20">
        <f>+regcar!N23</f>
        <v>580</v>
      </c>
      <c r="O35" s="20">
        <f>+regcar!O23</f>
        <v>587</v>
      </c>
      <c r="P35" s="20">
        <f t="shared" si="9"/>
        <v>60.64049586776859</v>
      </c>
      <c r="Q35" s="36" t="s">
        <v>120</v>
      </c>
    </row>
    <row r="36" spans="2:17" ht="15">
      <c r="B36" s="17">
        <f t="shared" si="10"/>
        <v>14</v>
      </c>
      <c r="C36" s="18" t="s">
        <v>35</v>
      </c>
      <c r="D36" s="18"/>
      <c r="E36" s="20">
        <f>+regcar!E24</f>
        <v>8</v>
      </c>
      <c r="F36" s="20">
        <f>+regcar!F24</f>
        <v>8</v>
      </c>
      <c r="G36" s="20">
        <f t="shared" si="5"/>
        <v>100</v>
      </c>
      <c r="H36" s="20">
        <f t="shared" si="6"/>
        <v>0</v>
      </c>
      <c r="I36" s="20">
        <f>+regcar!I24</f>
        <v>5</v>
      </c>
      <c r="J36" s="20">
        <f>+regcar!J24</f>
        <v>5</v>
      </c>
      <c r="K36" s="20">
        <f t="shared" si="7"/>
        <v>100</v>
      </c>
      <c r="L36" s="20">
        <f t="shared" si="8"/>
        <v>0</v>
      </c>
      <c r="M36" s="20">
        <f>+regcar!M24</f>
        <v>1370</v>
      </c>
      <c r="N36" s="20">
        <f>+regcar!N24</f>
        <v>1251</v>
      </c>
      <c r="O36" s="20">
        <f>+regcar!O24</f>
        <v>1278</v>
      </c>
      <c r="P36" s="20">
        <f t="shared" si="9"/>
        <v>93.28467153284672</v>
      </c>
      <c r="Q36" s="36" t="s">
        <v>120</v>
      </c>
    </row>
    <row r="37" spans="2:17" ht="15">
      <c r="B37" s="17">
        <f t="shared" si="10"/>
        <v>15</v>
      </c>
      <c r="C37" s="18" t="s">
        <v>36</v>
      </c>
      <c r="D37" s="18"/>
      <c r="E37" s="20">
        <f>+regcar!E25</f>
        <v>12</v>
      </c>
      <c r="F37" s="20">
        <f>+regcar!F25</f>
        <v>12</v>
      </c>
      <c r="G37" s="20">
        <f t="shared" si="5"/>
        <v>100</v>
      </c>
      <c r="H37" s="20">
        <f t="shared" si="6"/>
        <v>0</v>
      </c>
      <c r="I37" s="20">
        <f>+regcar!I25</f>
        <v>2</v>
      </c>
      <c r="J37" s="20">
        <f>+regcar!J25</f>
        <v>1</v>
      </c>
      <c r="K37" s="20">
        <f t="shared" si="7"/>
        <v>50</v>
      </c>
      <c r="L37" s="20">
        <f t="shared" si="8"/>
        <v>1</v>
      </c>
      <c r="M37" s="20">
        <f>+regcar!M25</f>
        <v>746</v>
      </c>
      <c r="N37" s="20">
        <f>+regcar!N25</f>
        <v>310</v>
      </c>
      <c r="O37" s="20">
        <f>+regcar!O25</f>
        <v>310</v>
      </c>
      <c r="P37" s="20">
        <f t="shared" si="9"/>
        <v>41.55495978552279</v>
      </c>
      <c r="Q37" s="36" t="s">
        <v>120</v>
      </c>
    </row>
    <row r="38" spans="2:17" ht="15">
      <c r="B38" s="17">
        <f t="shared" si="10"/>
        <v>16</v>
      </c>
      <c r="C38" s="18" t="s">
        <v>37</v>
      </c>
      <c r="D38" s="18"/>
      <c r="E38" s="20">
        <f>+regcar!E26</f>
        <v>11</v>
      </c>
      <c r="F38" s="20">
        <f>+regcar!F26</f>
        <v>11</v>
      </c>
      <c r="G38" s="20">
        <f t="shared" si="5"/>
        <v>100</v>
      </c>
      <c r="H38" s="20">
        <f t="shared" si="6"/>
        <v>0</v>
      </c>
      <c r="I38" s="20">
        <f>+regcar!I26</f>
        <v>7</v>
      </c>
      <c r="J38" s="20">
        <f>+regcar!J26</f>
        <v>7</v>
      </c>
      <c r="K38" s="20">
        <f t="shared" si="7"/>
        <v>100</v>
      </c>
      <c r="L38" s="20">
        <f t="shared" si="8"/>
        <v>0</v>
      </c>
      <c r="M38" s="20">
        <f>+regcar!M26</f>
        <v>2475</v>
      </c>
      <c r="N38" s="20">
        <f>+regcar!N26</f>
        <v>2651</v>
      </c>
      <c r="O38" s="20">
        <f>+regcar!O26</f>
        <v>2710</v>
      </c>
      <c r="P38" s="20">
        <f t="shared" si="9"/>
        <v>109.4949494949495</v>
      </c>
      <c r="Q38" s="36" t="s">
        <v>120</v>
      </c>
    </row>
    <row r="39" spans="2:17" ht="15">
      <c r="B39" s="17">
        <f t="shared" si="10"/>
        <v>17</v>
      </c>
      <c r="C39" s="18" t="s">
        <v>72</v>
      </c>
      <c r="D39" s="18"/>
      <c r="E39" s="20">
        <f>+regcar!E27</f>
        <v>9</v>
      </c>
      <c r="F39" s="20">
        <f>+regcar!F27</f>
        <v>9</v>
      </c>
      <c r="G39" s="20">
        <f t="shared" si="5"/>
        <v>100</v>
      </c>
      <c r="H39" s="20">
        <f t="shared" si="6"/>
        <v>0</v>
      </c>
      <c r="I39" s="20">
        <f>+regcar!I27</f>
        <v>5</v>
      </c>
      <c r="J39" s="20">
        <f>+regcar!J27</f>
        <v>4</v>
      </c>
      <c r="K39" s="20">
        <f>+'[1]abreco'!K27</f>
        <v>20</v>
      </c>
      <c r="L39" s="20">
        <f t="shared" si="8"/>
        <v>1</v>
      </c>
      <c r="M39" s="20">
        <f>+regcar!M27</f>
        <v>1478</v>
      </c>
      <c r="N39" s="20">
        <f>+regcar!N27</f>
        <v>1374</v>
      </c>
      <c r="O39" s="20">
        <f>+regcar!O27</f>
        <v>1410</v>
      </c>
      <c r="P39" s="20">
        <f t="shared" si="9"/>
        <v>95.39918809201625</v>
      </c>
      <c r="Q39" s="36" t="s">
        <v>120</v>
      </c>
    </row>
    <row r="40" spans="2:17" ht="15">
      <c r="B40" s="17">
        <f t="shared" si="10"/>
        <v>18</v>
      </c>
      <c r="C40" s="18" t="s">
        <v>38</v>
      </c>
      <c r="D40" s="18"/>
      <c r="E40" s="20">
        <f>+regcar!E28</f>
        <v>15</v>
      </c>
      <c r="F40" s="20">
        <f>+regcar!F28</f>
        <v>15</v>
      </c>
      <c r="G40" s="20">
        <f t="shared" si="5"/>
        <v>100</v>
      </c>
      <c r="H40" s="20">
        <f t="shared" si="6"/>
        <v>0</v>
      </c>
      <c r="I40" s="20">
        <f>+regcar!I28</f>
        <v>4</v>
      </c>
      <c r="J40" s="20">
        <f>+regcar!J28</f>
        <v>3</v>
      </c>
      <c r="K40" s="20">
        <f t="shared" si="7"/>
        <v>75</v>
      </c>
      <c r="L40" s="20">
        <f t="shared" si="8"/>
        <v>1</v>
      </c>
      <c r="M40" s="20">
        <f>+regcar!M28</f>
        <v>2728</v>
      </c>
      <c r="N40" s="20">
        <f>+regcar!N28</f>
        <v>2900</v>
      </c>
      <c r="O40" s="20">
        <f>+regcar!O28</f>
        <v>2951</v>
      </c>
      <c r="P40" s="20">
        <f t="shared" si="9"/>
        <v>108.17448680351906</v>
      </c>
      <c r="Q40" s="36" t="s">
        <v>120</v>
      </c>
    </row>
    <row r="41" spans="2:17" ht="15">
      <c r="B41" s="17">
        <f t="shared" si="10"/>
        <v>19</v>
      </c>
      <c r="C41" s="18" t="s">
        <v>39</v>
      </c>
      <c r="D41" s="18"/>
      <c r="E41" s="20">
        <f>+regcar!E29</f>
        <v>19</v>
      </c>
      <c r="F41" s="20">
        <f>+regcar!F29</f>
        <v>19</v>
      </c>
      <c r="G41" s="20">
        <f t="shared" si="5"/>
        <v>100</v>
      </c>
      <c r="H41" s="20">
        <f t="shared" si="6"/>
        <v>0</v>
      </c>
      <c r="I41" s="20">
        <f>+regcar!I29</f>
        <v>7</v>
      </c>
      <c r="J41" s="20">
        <f>+regcar!J29</f>
        <v>6</v>
      </c>
      <c r="K41" s="20">
        <f t="shared" si="7"/>
        <v>85.71428571428571</v>
      </c>
      <c r="L41" s="20">
        <f t="shared" si="8"/>
        <v>1</v>
      </c>
      <c r="M41" s="20">
        <f>+regcar!M29</f>
        <v>2289</v>
      </c>
      <c r="N41" s="20">
        <f>+regcar!N29</f>
        <v>2108</v>
      </c>
      <c r="O41" s="20">
        <f>+regcar!O29</f>
        <v>2145</v>
      </c>
      <c r="P41" s="20">
        <f t="shared" si="9"/>
        <v>93.70904325032765</v>
      </c>
      <c r="Q41" s="36" t="s">
        <v>120</v>
      </c>
    </row>
    <row r="42" spans="2:17" ht="15">
      <c r="B42" s="17">
        <f t="shared" si="10"/>
        <v>20</v>
      </c>
      <c r="C42" s="18" t="s">
        <v>22</v>
      </c>
      <c r="D42" s="18"/>
      <c r="E42" s="20">
        <f>+regcar!E30</f>
        <v>9</v>
      </c>
      <c r="F42" s="20">
        <f>+regcar!F30</f>
        <v>9</v>
      </c>
      <c r="G42" s="20">
        <f t="shared" si="5"/>
        <v>100</v>
      </c>
      <c r="H42" s="20">
        <f t="shared" si="6"/>
        <v>0</v>
      </c>
      <c r="I42" s="20">
        <f>+regcar!I30</f>
        <v>6</v>
      </c>
      <c r="J42" s="20">
        <f>+regcar!J30</f>
        <v>6</v>
      </c>
      <c r="K42" s="20">
        <f t="shared" si="7"/>
        <v>100</v>
      </c>
      <c r="L42" s="20">
        <f t="shared" si="8"/>
        <v>0</v>
      </c>
      <c r="M42" s="20">
        <f>+regcar!M30</f>
        <v>1341</v>
      </c>
      <c r="N42" s="20">
        <f>+regcar!N30</f>
        <v>1348</v>
      </c>
      <c r="O42" s="20">
        <f>+regcar!O30</f>
        <v>1374</v>
      </c>
      <c r="P42" s="20">
        <f t="shared" si="9"/>
        <v>102.46085011185681</v>
      </c>
      <c r="Q42" s="36" t="s">
        <v>120</v>
      </c>
    </row>
    <row r="43" spans="2:17" ht="15">
      <c r="B43" s="17">
        <f t="shared" si="10"/>
        <v>21</v>
      </c>
      <c r="C43" s="18" t="s">
        <v>73</v>
      </c>
      <c r="D43" s="18"/>
      <c r="E43" s="20">
        <f>+regcar!E31</f>
        <v>9</v>
      </c>
      <c r="F43" s="20">
        <f>+regcar!F31</f>
        <v>9</v>
      </c>
      <c r="G43" s="20">
        <f t="shared" si="5"/>
        <v>100</v>
      </c>
      <c r="H43" s="20">
        <f t="shared" si="6"/>
        <v>0</v>
      </c>
      <c r="I43" s="20">
        <f>+regcar!I31</f>
        <v>2</v>
      </c>
      <c r="J43" s="20">
        <f>+regcar!J31</f>
        <v>1</v>
      </c>
      <c r="K43" s="20">
        <f>+'[1]abreco'!K31</f>
        <v>100</v>
      </c>
      <c r="L43" s="20">
        <f t="shared" si="8"/>
        <v>1</v>
      </c>
      <c r="M43" s="20">
        <f>+regcar!M31</f>
        <v>1082</v>
      </c>
      <c r="N43" s="20">
        <f>+regcar!N31</f>
        <v>1013</v>
      </c>
      <c r="O43" s="20">
        <f>+regcar!O31</f>
        <v>1034</v>
      </c>
      <c r="P43" s="20">
        <f t="shared" si="9"/>
        <v>95.56377079482439</v>
      </c>
      <c r="Q43" s="36" t="s">
        <v>120</v>
      </c>
    </row>
    <row r="44" spans="2:17" ht="15">
      <c r="B44" s="17">
        <f t="shared" si="10"/>
        <v>22</v>
      </c>
      <c r="C44" s="18" t="s">
        <v>24</v>
      </c>
      <c r="D44" s="18"/>
      <c r="E44" s="20">
        <f>+regcar!E32</f>
        <v>19</v>
      </c>
      <c r="F44" s="20">
        <f>+regcar!F32</f>
        <v>19</v>
      </c>
      <c r="G44" s="20">
        <f t="shared" si="5"/>
        <v>100</v>
      </c>
      <c r="H44" s="20">
        <f t="shared" si="6"/>
        <v>0</v>
      </c>
      <c r="I44" s="20">
        <f>+regcar!I32</f>
        <v>3</v>
      </c>
      <c r="J44" s="20">
        <f>+regcar!J32</f>
        <v>3</v>
      </c>
      <c r="K44" s="20">
        <f t="shared" si="7"/>
        <v>100</v>
      </c>
      <c r="L44" s="20">
        <f t="shared" si="8"/>
        <v>0</v>
      </c>
      <c r="M44" s="20">
        <f>+regcar!M32</f>
        <v>2217</v>
      </c>
      <c r="N44" s="20">
        <f>+regcar!N32</f>
        <v>2141</v>
      </c>
      <c r="O44" s="20">
        <f>+regcar!O32</f>
        <v>2219</v>
      </c>
      <c r="P44" s="20">
        <f t="shared" si="9"/>
        <v>100.09021199819577</v>
      </c>
      <c r="Q44" s="36" t="s">
        <v>120</v>
      </c>
    </row>
    <row r="45" spans="2:17" ht="15">
      <c r="B45" s="17">
        <f t="shared" si="10"/>
        <v>23</v>
      </c>
      <c r="C45" s="18" t="s">
        <v>25</v>
      </c>
      <c r="D45" s="18"/>
      <c r="E45" s="20">
        <f>+regcar!E33</f>
        <v>6</v>
      </c>
      <c r="F45" s="20">
        <f>+regcar!F33</f>
        <v>6</v>
      </c>
      <c r="G45" s="20">
        <f t="shared" si="5"/>
        <v>100</v>
      </c>
      <c r="H45" s="20">
        <f t="shared" si="6"/>
        <v>0</v>
      </c>
      <c r="I45" s="20">
        <f>+regcar!I33</f>
        <v>2</v>
      </c>
      <c r="J45" s="20">
        <f>+regcar!J33</f>
        <v>2</v>
      </c>
      <c r="K45" s="20">
        <f t="shared" si="7"/>
        <v>100</v>
      </c>
      <c r="L45" s="20">
        <f t="shared" si="8"/>
        <v>0</v>
      </c>
      <c r="M45" s="20">
        <f>+regcar!M33</f>
        <v>1249</v>
      </c>
      <c r="N45" s="20">
        <f>+regcar!N33</f>
        <v>1315</v>
      </c>
      <c r="O45" s="20">
        <f>+regcar!O33</f>
        <v>1335</v>
      </c>
      <c r="P45" s="20">
        <f t="shared" si="9"/>
        <v>106.88550840672536</v>
      </c>
      <c r="Q45" s="36" t="s">
        <v>120</v>
      </c>
    </row>
    <row r="46" spans="2:17" ht="15">
      <c r="B46" s="17">
        <f t="shared" si="10"/>
        <v>24</v>
      </c>
      <c r="C46" s="18" t="s">
        <v>40</v>
      </c>
      <c r="D46" s="18"/>
      <c r="E46" s="20">
        <f>+regcar!E34</f>
        <v>11</v>
      </c>
      <c r="F46" s="20">
        <f>+regcar!F34</f>
        <v>11</v>
      </c>
      <c r="G46" s="20">
        <f t="shared" si="5"/>
        <v>100</v>
      </c>
      <c r="H46" s="20">
        <f t="shared" si="6"/>
        <v>0</v>
      </c>
      <c r="I46" s="20">
        <f>+regcar!I34</f>
        <v>6</v>
      </c>
      <c r="J46" s="20">
        <f>+regcar!J34</f>
        <v>5</v>
      </c>
      <c r="K46" s="20">
        <f t="shared" si="7"/>
        <v>83.33333333333334</v>
      </c>
      <c r="L46" s="20">
        <f t="shared" si="8"/>
        <v>1</v>
      </c>
      <c r="M46" s="20">
        <f>+regcar!M34</f>
        <v>3140</v>
      </c>
      <c r="N46" s="20">
        <f>+regcar!N34</f>
        <v>3430</v>
      </c>
      <c r="O46" s="20">
        <f>+regcar!O34</f>
        <v>3485</v>
      </c>
      <c r="P46" s="20">
        <f t="shared" si="9"/>
        <v>110.98726114649682</v>
      </c>
      <c r="Q46" s="36" t="s">
        <v>120</v>
      </c>
    </row>
    <row r="47" spans="2:17" ht="15">
      <c r="B47" s="17">
        <f t="shared" si="10"/>
        <v>25</v>
      </c>
      <c r="C47" s="18" t="s">
        <v>74</v>
      </c>
      <c r="D47" s="18"/>
      <c r="E47" s="20">
        <f>+regcar!E35</f>
        <v>10</v>
      </c>
      <c r="F47" s="20">
        <f>+regcar!F35</f>
        <v>10</v>
      </c>
      <c r="G47" s="20">
        <f t="shared" si="5"/>
        <v>100</v>
      </c>
      <c r="H47" s="20">
        <f t="shared" si="6"/>
        <v>0</v>
      </c>
      <c r="I47" s="20">
        <f>+regcar!I35</f>
        <v>4</v>
      </c>
      <c r="J47" s="20">
        <f>+regcar!J35</f>
        <v>4</v>
      </c>
      <c r="K47" s="20">
        <f>+'[1]abreco'!K35</f>
        <v>0</v>
      </c>
      <c r="L47" s="20">
        <f t="shared" si="8"/>
        <v>0</v>
      </c>
      <c r="M47" s="20">
        <f>+regcar!M35</f>
        <v>980</v>
      </c>
      <c r="N47" s="20">
        <f>+regcar!N35</f>
        <v>459</v>
      </c>
      <c r="O47" s="20">
        <f>+regcar!O35</f>
        <v>459</v>
      </c>
      <c r="P47" s="20">
        <f t="shared" si="9"/>
        <v>46.83673469387755</v>
      </c>
      <c r="Q47" s="36" t="s">
        <v>120</v>
      </c>
    </row>
    <row r="48" spans="2:17" ht="15">
      <c r="B48" s="17">
        <v>26</v>
      </c>
      <c r="C48" s="18" t="s">
        <v>41</v>
      </c>
      <c r="D48" s="18"/>
      <c r="E48" s="20">
        <f>+regcar!E36</f>
        <v>10</v>
      </c>
      <c r="F48" s="20">
        <f>+regcar!F36</f>
        <v>10</v>
      </c>
      <c r="G48" s="20">
        <f t="shared" si="5"/>
        <v>100</v>
      </c>
      <c r="H48" s="20">
        <f t="shared" si="6"/>
        <v>0</v>
      </c>
      <c r="I48" s="20">
        <f>+regcar!I36</f>
        <v>10</v>
      </c>
      <c r="J48" s="20">
        <f>+regcar!J36</f>
        <v>8</v>
      </c>
      <c r="K48" s="20">
        <f t="shared" si="7"/>
        <v>80</v>
      </c>
      <c r="L48" s="20">
        <f t="shared" si="8"/>
        <v>2</v>
      </c>
      <c r="M48" s="20">
        <f>+regcar!M36</f>
        <v>984</v>
      </c>
      <c r="N48" s="20">
        <f>+regcar!N36</f>
        <v>1461</v>
      </c>
      <c r="O48" s="20">
        <f>+regcar!O36</f>
        <v>1465</v>
      </c>
      <c r="P48" s="20">
        <f t="shared" si="9"/>
        <v>148.8821138211382</v>
      </c>
      <c r="Q48" s="36" t="s">
        <v>120</v>
      </c>
    </row>
    <row r="49" spans="2:17" ht="15">
      <c r="B49" s="17">
        <v>27</v>
      </c>
      <c r="C49" s="18" t="s">
        <v>86</v>
      </c>
      <c r="D49" s="18"/>
      <c r="E49" s="20">
        <f>+regcar!E37</f>
        <v>8</v>
      </c>
      <c r="F49" s="20">
        <f>+regcar!F37</f>
        <v>8</v>
      </c>
      <c r="G49" s="20">
        <f t="shared" si="5"/>
        <v>100</v>
      </c>
      <c r="H49" s="20">
        <f t="shared" si="6"/>
        <v>0</v>
      </c>
      <c r="I49" s="20">
        <f>+regcar!I37</f>
        <v>3</v>
      </c>
      <c r="J49" s="20">
        <f>+regcar!J37</f>
        <v>1</v>
      </c>
      <c r="K49" s="20" t="e">
        <f>+'[1]abreco'!K37</f>
        <v>#DIV/0!</v>
      </c>
      <c r="L49" s="20">
        <f t="shared" si="8"/>
        <v>2</v>
      </c>
      <c r="M49" s="20">
        <f>+regcar!M37</f>
        <v>1220</v>
      </c>
      <c r="N49" s="20">
        <f>+regcar!N37</f>
        <v>1257</v>
      </c>
      <c r="O49" s="20">
        <f>+regcar!O37</f>
        <v>1275</v>
      </c>
      <c r="P49" s="20">
        <f t="shared" si="9"/>
        <v>104.50819672131149</v>
      </c>
      <c r="Q49" s="36" t="s">
        <v>120</v>
      </c>
    </row>
    <row r="50" spans="2:17" ht="15.75" thickBot="1">
      <c r="B50" s="17"/>
      <c r="C50" s="18"/>
      <c r="D50" s="1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</row>
    <row r="51" spans="2:17" ht="15.75" thickBot="1">
      <c r="B51" s="23"/>
      <c r="C51" s="24" t="s">
        <v>88</v>
      </c>
      <c r="D51" s="24"/>
      <c r="E51" s="26">
        <f>SUM(E23:E49)</f>
        <v>303</v>
      </c>
      <c r="F51" s="26">
        <f>SUM(F23:F49)</f>
        <v>303</v>
      </c>
      <c r="G51" s="26">
        <f>+F51/E51*100</f>
        <v>100</v>
      </c>
      <c r="H51" s="26">
        <f>SUM(H23:H49)</f>
        <v>0</v>
      </c>
      <c r="I51" s="26">
        <f>SUM(I23:I49)</f>
        <v>128</v>
      </c>
      <c r="J51" s="26">
        <f>SUM(J23:J49)</f>
        <v>100</v>
      </c>
      <c r="K51" s="26">
        <f>+J51/I51*100</f>
        <v>78.125</v>
      </c>
      <c r="L51" s="26">
        <f>SUM(L23:L49)</f>
        <v>28</v>
      </c>
      <c r="M51" s="26">
        <f>SUM(M23:M49)</f>
        <v>53062</v>
      </c>
      <c r="N51" s="26">
        <f>SUM(N23:N49)</f>
        <v>55301</v>
      </c>
      <c r="O51" s="26">
        <f>SUM(O23:O49)</f>
        <v>56409</v>
      </c>
      <c r="P51" s="26">
        <f>+O51/M51*100</f>
        <v>106.30771550261957</v>
      </c>
      <c r="Q51" s="37"/>
    </row>
    <row r="52" spans="2:12" ht="15">
      <c r="B52" s="217" t="s">
        <v>115</v>
      </c>
      <c r="C52" s="217"/>
      <c r="D52" s="217"/>
      <c r="E52" s="217"/>
      <c r="F52" s="217"/>
      <c r="G52" s="217"/>
      <c r="H52" s="217"/>
      <c r="I52" s="7"/>
      <c r="J52" s="7"/>
      <c r="K52" s="7"/>
      <c r="L52" s="7"/>
    </row>
    <row r="53" spans="2:17" ht="15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</row>
    <row r="54" spans="1:18" ht="15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</row>
    <row r="55" spans="5:12" ht="15">
      <c r="E55" s="28"/>
      <c r="F55" s="28"/>
      <c r="G55" s="29"/>
      <c r="H55" s="30"/>
      <c r="I55" s="30"/>
      <c r="J55" s="30"/>
      <c r="K55" s="30"/>
      <c r="L55" s="30"/>
    </row>
    <row r="56" spans="2:16" ht="16.5" thickBot="1">
      <c r="B56" s="235" t="s">
        <v>121</v>
      </c>
      <c r="C56" s="235"/>
      <c r="D56" s="235"/>
      <c r="E56" s="235"/>
      <c r="F56" s="235"/>
      <c r="G56" s="235"/>
      <c r="H56" s="235"/>
      <c r="I56" s="1"/>
      <c r="J56" s="1"/>
      <c r="K56" s="1"/>
      <c r="L56" s="1"/>
      <c r="M56" s="234"/>
      <c r="N56" s="234"/>
      <c r="O56" s="234"/>
      <c r="P56" s="31"/>
    </row>
    <row r="57" spans="2:17" ht="15">
      <c r="B57" s="224" t="s">
        <v>117</v>
      </c>
      <c r="C57" s="225"/>
      <c r="D57" s="9"/>
      <c r="E57" s="230" t="s">
        <v>107</v>
      </c>
      <c r="F57" s="231"/>
      <c r="G57" s="231"/>
      <c r="H57" s="232"/>
      <c r="I57" s="230" t="s">
        <v>76</v>
      </c>
      <c r="J57" s="231"/>
      <c r="K57" s="231"/>
      <c r="L57" s="232"/>
      <c r="M57" s="233" t="s">
        <v>108</v>
      </c>
      <c r="N57" s="233"/>
      <c r="O57" s="233"/>
      <c r="P57" s="233"/>
      <c r="Q57" s="10" t="s">
        <v>115</v>
      </c>
    </row>
    <row r="58" spans="2:17" ht="15">
      <c r="B58" s="226"/>
      <c r="C58" s="227"/>
      <c r="D58" s="11"/>
      <c r="E58" s="218" t="s">
        <v>77</v>
      </c>
      <c r="F58" s="220" t="s">
        <v>78</v>
      </c>
      <c r="G58" s="220"/>
      <c r="H58" s="221" t="s">
        <v>79</v>
      </c>
      <c r="I58" s="218" t="s">
        <v>77</v>
      </c>
      <c r="J58" s="220" t="s">
        <v>78</v>
      </c>
      <c r="K58" s="220"/>
      <c r="L58" s="221" t="s">
        <v>79</v>
      </c>
      <c r="M58" s="179" t="s">
        <v>177</v>
      </c>
      <c r="N58" s="212" t="s">
        <v>111</v>
      </c>
      <c r="O58" s="213"/>
      <c r="P58" s="214"/>
      <c r="Q58" s="12" t="s">
        <v>118</v>
      </c>
    </row>
    <row r="59" spans="2:17" ht="23.25" thickBot="1">
      <c r="B59" s="228"/>
      <c r="C59" s="229"/>
      <c r="D59" s="13"/>
      <c r="E59" s="219"/>
      <c r="F59" s="14" t="s">
        <v>113</v>
      </c>
      <c r="G59" s="15" t="s">
        <v>80</v>
      </c>
      <c r="H59" s="222"/>
      <c r="I59" s="219"/>
      <c r="J59" s="14" t="s">
        <v>113</v>
      </c>
      <c r="K59" s="15" t="s">
        <v>80</v>
      </c>
      <c r="L59" s="222"/>
      <c r="M59" s="181"/>
      <c r="N59" s="164" t="s">
        <v>174</v>
      </c>
      <c r="O59" s="164" t="s">
        <v>175</v>
      </c>
      <c r="P59" s="165" t="s">
        <v>80</v>
      </c>
      <c r="Q59" s="16" t="s">
        <v>119</v>
      </c>
    </row>
    <row r="60" spans="2:17" ht="15">
      <c r="B60" s="17">
        <v>1</v>
      </c>
      <c r="C60" s="18" t="s">
        <v>42</v>
      </c>
      <c r="D60" s="18"/>
      <c r="E60" s="20">
        <f>+regcar!E50</f>
        <v>8</v>
      </c>
      <c r="F60" s="20">
        <f>+regcar!F50</f>
        <v>8</v>
      </c>
      <c r="G60" s="20">
        <f aca="true" t="shared" si="11" ref="G60:G72">+F60/E60*100</f>
        <v>100</v>
      </c>
      <c r="H60" s="20">
        <f aca="true" t="shared" si="12" ref="H60:H72">+E60-F60</f>
        <v>0</v>
      </c>
      <c r="I60" s="20">
        <f>+regcar!I50</f>
        <v>155</v>
      </c>
      <c r="J60" s="20">
        <f>+regcar!J50</f>
        <v>118</v>
      </c>
      <c r="K60" s="20">
        <f aca="true" t="shared" si="13" ref="K60:K72">+J60/I60*100</f>
        <v>76.12903225806451</v>
      </c>
      <c r="L60" s="20">
        <f aca="true" t="shared" si="14" ref="L60:L72">+I60-J60</f>
        <v>37</v>
      </c>
      <c r="M60" s="20">
        <f>+regcar!M50</f>
        <v>4378</v>
      </c>
      <c r="N60" s="20">
        <f>+regcar!N50</f>
        <v>3393</v>
      </c>
      <c r="O60" s="20">
        <f>+regcar!O50</f>
        <v>3470</v>
      </c>
      <c r="P60" s="20">
        <f aca="true" t="shared" si="15" ref="P60:P72">+O60/M60*100</f>
        <v>79.25993604385565</v>
      </c>
      <c r="Q60" s="36" t="s">
        <v>122</v>
      </c>
    </row>
    <row r="61" spans="2:17" ht="15">
      <c r="B61" s="17">
        <f aca="true" t="shared" si="16" ref="B61:B72">B60+1</f>
        <v>2</v>
      </c>
      <c r="C61" s="18" t="s">
        <v>44</v>
      </c>
      <c r="D61" s="18"/>
      <c r="E61" s="20">
        <f>+regcar!E51</f>
        <v>7</v>
      </c>
      <c r="F61" s="20">
        <f>+regcar!F51</f>
        <v>7</v>
      </c>
      <c r="G61" s="20">
        <f t="shared" si="11"/>
        <v>100</v>
      </c>
      <c r="H61" s="20">
        <f t="shared" si="12"/>
        <v>0</v>
      </c>
      <c r="I61" s="20">
        <f>+regcar!I51</f>
        <v>194</v>
      </c>
      <c r="J61" s="20">
        <f>+regcar!J51</f>
        <v>140</v>
      </c>
      <c r="K61" s="20">
        <f t="shared" si="13"/>
        <v>72.16494845360825</v>
      </c>
      <c r="L61" s="20">
        <f t="shared" si="14"/>
        <v>54</v>
      </c>
      <c r="M61" s="20">
        <f>+regcar!M51</f>
        <v>3350</v>
      </c>
      <c r="N61" s="20">
        <f>+regcar!N51</f>
        <v>2694</v>
      </c>
      <c r="O61" s="20">
        <f>+regcar!O51</f>
        <v>2732</v>
      </c>
      <c r="P61" s="20">
        <f t="shared" si="15"/>
        <v>81.55223880597015</v>
      </c>
      <c r="Q61" s="36" t="s">
        <v>122</v>
      </c>
    </row>
    <row r="62" spans="2:17" ht="15">
      <c r="B62" s="17">
        <f t="shared" si="16"/>
        <v>3</v>
      </c>
      <c r="C62" s="18" t="s">
        <v>45</v>
      </c>
      <c r="D62" s="18"/>
      <c r="E62" s="20">
        <f>+regcar!E52</f>
        <v>10</v>
      </c>
      <c r="F62" s="20">
        <f>+regcar!F52</f>
        <v>10</v>
      </c>
      <c r="G62" s="20">
        <f t="shared" si="11"/>
        <v>100</v>
      </c>
      <c r="H62" s="20">
        <f t="shared" si="12"/>
        <v>0</v>
      </c>
      <c r="I62" s="20">
        <f>+regcar!I52</f>
        <v>143</v>
      </c>
      <c r="J62" s="20">
        <f>+regcar!J52</f>
        <v>94</v>
      </c>
      <c r="K62" s="20">
        <f t="shared" si="13"/>
        <v>65.73426573426573</v>
      </c>
      <c r="L62" s="20">
        <f t="shared" si="14"/>
        <v>49</v>
      </c>
      <c r="M62" s="20">
        <f>+regcar!M52</f>
        <v>2877</v>
      </c>
      <c r="N62" s="20">
        <f>+regcar!N52</f>
        <v>2924</v>
      </c>
      <c r="O62" s="20">
        <f>+regcar!O52</f>
        <v>2979</v>
      </c>
      <c r="P62" s="20">
        <f t="shared" si="15"/>
        <v>103.5453597497393</v>
      </c>
      <c r="Q62" s="36" t="s">
        <v>122</v>
      </c>
    </row>
    <row r="63" spans="2:17" ht="15">
      <c r="B63" s="17">
        <f t="shared" si="16"/>
        <v>4</v>
      </c>
      <c r="C63" s="18" t="s">
        <v>46</v>
      </c>
      <c r="D63" s="18"/>
      <c r="E63" s="20">
        <f>+regcar!E53</f>
        <v>14</v>
      </c>
      <c r="F63" s="20">
        <f>+regcar!F53</f>
        <v>14</v>
      </c>
      <c r="G63" s="20">
        <f t="shared" si="11"/>
        <v>100</v>
      </c>
      <c r="H63" s="20">
        <f t="shared" si="12"/>
        <v>0</v>
      </c>
      <c r="I63" s="20">
        <f>+regcar!I53</f>
        <v>284</v>
      </c>
      <c r="J63" s="20">
        <f>+regcar!J53</f>
        <v>233</v>
      </c>
      <c r="K63" s="20">
        <f t="shared" si="13"/>
        <v>82.04225352112677</v>
      </c>
      <c r="L63" s="20">
        <f t="shared" si="14"/>
        <v>51</v>
      </c>
      <c r="M63" s="20">
        <f>+regcar!M53</f>
        <v>10874</v>
      </c>
      <c r="N63" s="20">
        <f>+regcar!N53</f>
        <v>8916</v>
      </c>
      <c r="O63" s="20">
        <f>+regcar!O53</f>
        <v>9041</v>
      </c>
      <c r="P63" s="20">
        <f t="shared" si="15"/>
        <v>83.14327754276255</v>
      </c>
      <c r="Q63" s="36" t="s">
        <v>122</v>
      </c>
    </row>
    <row r="64" spans="2:17" ht="15">
      <c r="B64" s="17">
        <f t="shared" si="16"/>
        <v>5</v>
      </c>
      <c r="C64" s="18" t="s">
        <v>47</v>
      </c>
      <c r="D64" s="18"/>
      <c r="E64" s="20">
        <f>+regcar!E54</f>
        <v>9</v>
      </c>
      <c r="F64" s="20">
        <f>+regcar!F54</f>
        <v>9</v>
      </c>
      <c r="G64" s="20">
        <f t="shared" si="11"/>
        <v>100</v>
      </c>
      <c r="H64" s="20">
        <f t="shared" si="12"/>
        <v>0</v>
      </c>
      <c r="I64" s="20">
        <f>+regcar!I54</f>
        <v>281</v>
      </c>
      <c r="J64" s="20">
        <f>+regcar!J54</f>
        <v>230</v>
      </c>
      <c r="K64" s="20">
        <f t="shared" si="13"/>
        <v>81.85053380782918</v>
      </c>
      <c r="L64" s="20">
        <f t="shared" si="14"/>
        <v>51</v>
      </c>
      <c r="M64" s="20">
        <f>+regcar!M54</f>
        <v>14226</v>
      </c>
      <c r="N64" s="20">
        <f>+regcar!N54</f>
        <v>12479</v>
      </c>
      <c r="O64" s="20">
        <f>+regcar!O54</f>
        <v>12657</v>
      </c>
      <c r="P64" s="20">
        <f t="shared" si="15"/>
        <v>88.97089835512442</v>
      </c>
      <c r="Q64" s="36" t="s">
        <v>122</v>
      </c>
    </row>
    <row r="65" spans="2:17" ht="15">
      <c r="B65" s="17">
        <f t="shared" si="16"/>
        <v>6</v>
      </c>
      <c r="C65" s="18" t="s">
        <v>48</v>
      </c>
      <c r="D65" s="18"/>
      <c r="E65" s="20">
        <f>+regcar!E55</f>
        <v>13</v>
      </c>
      <c r="F65" s="20">
        <f>+regcar!F55</f>
        <v>13</v>
      </c>
      <c r="G65" s="20">
        <f t="shared" si="11"/>
        <v>100</v>
      </c>
      <c r="H65" s="20">
        <f t="shared" si="12"/>
        <v>0</v>
      </c>
      <c r="I65" s="20">
        <f>+regcar!I55</f>
        <v>203</v>
      </c>
      <c r="J65" s="20">
        <f>+regcar!J55</f>
        <v>132</v>
      </c>
      <c r="K65" s="20">
        <f t="shared" si="13"/>
        <v>65.02463054187191</v>
      </c>
      <c r="L65" s="20">
        <f t="shared" si="14"/>
        <v>71</v>
      </c>
      <c r="M65" s="20">
        <f>+regcar!M55</f>
        <v>3489</v>
      </c>
      <c r="N65" s="20">
        <f>+regcar!N55</f>
        <v>2401</v>
      </c>
      <c r="O65" s="20">
        <f>+regcar!O55</f>
        <v>2455</v>
      </c>
      <c r="P65" s="20">
        <f t="shared" si="15"/>
        <v>70.36400114646031</v>
      </c>
      <c r="Q65" s="36" t="s">
        <v>122</v>
      </c>
    </row>
    <row r="66" spans="2:17" ht="15">
      <c r="B66" s="17">
        <f t="shared" si="16"/>
        <v>7</v>
      </c>
      <c r="C66" s="18" t="s">
        <v>49</v>
      </c>
      <c r="D66" s="18"/>
      <c r="E66" s="20">
        <f>+regcar!E56</f>
        <v>15</v>
      </c>
      <c r="F66" s="20">
        <f>+regcar!F56</f>
        <v>15</v>
      </c>
      <c r="G66" s="20">
        <f t="shared" si="11"/>
        <v>100</v>
      </c>
      <c r="H66" s="20">
        <f t="shared" si="12"/>
        <v>0</v>
      </c>
      <c r="I66" s="20">
        <f>+regcar!I56</f>
        <v>167</v>
      </c>
      <c r="J66" s="20">
        <f>+regcar!J56</f>
        <v>109</v>
      </c>
      <c r="K66" s="20">
        <f t="shared" si="13"/>
        <v>65.26946107784431</v>
      </c>
      <c r="L66" s="20">
        <f t="shared" si="14"/>
        <v>58</v>
      </c>
      <c r="M66" s="20">
        <f>+regcar!M56</f>
        <v>4198</v>
      </c>
      <c r="N66" s="20">
        <f>+regcar!N56</f>
        <v>3539</v>
      </c>
      <c r="O66" s="20">
        <f>+regcar!O56</f>
        <v>3640</v>
      </c>
      <c r="P66" s="20">
        <f t="shared" si="15"/>
        <v>86.70795616960457</v>
      </c>
      <c r="Q66" s="36" t="s">
        <v>122</v>
      </c>
    </row>
    <row r="67" spans="2:17" ht="15">
      <c r="B67" s="17">
        <f t="shared" si="16"/>
        <v>8</v>
      </c>
      <c r="C67" s="18" t="s">
        <v>50</v>
      </c>
      <c r="D67" s="18"/>
      <c r="E67" s="20">
        <f>+regcar!E57</f>
        <v>7</v>
      </c>
      <c r="F67" s="20">
        <f>+regcar!F57</f>
        <v>7</v>
      </c>
      <c r="G67" s="20">
        <f t="shared" si="11"/>
        <v>100</v>
      </c>
      <c r="H67" s="20">
        <f t="shared" si="12"/>
        <v>0</v>
      </c>
      <c r="I67" s="20">
        <f>+regcar!I57</f>
        <v>187</v>
      </c>
      <c r="J67" s="20">
        <f>+regcar!J57</f>
        <v>107</v>
      </c>
      <c r="K67" s="20">
        <f t="shared" si="13"/>
        <v>57.21925133689839</v>
      </c>
      <c r="L67" s="20">
        <f t="shared" si="14"/>
        <v>80</v>
      </c>
      <c r="M67" s="20">
        <f>+regcar!M57</f>
        <v>3587</v>
      </c>
      <c r="N67" s="20">
        <f>+regcar!N57</f>
        <v>2795</v>
      </c>
      <c r="O67" s="20">
        <f>+regcar!O57</f>
        <v>2852</v>
      </c>
      <c r="P67" s="20">
        <f t="shared" si="15"/>
        <v>79.50933928073599</v>
      </c>
      <c r="Q67" s="36" t="s">
        <v>122</v>
      </c>
    </row>
    <row r="68" spans="2:17" ht="15">
      <c r="B68" s="17">
        <f t="shared" si="16"/>
        <v>9</v>
      </c>
      <c r="C68" s="18" t="s">
        <v>123</v>
      </c>
      <c r="D68" s="18"/>
      <c r="E68" s="20">
        <f>+regcar!E58</f>
        <v>16</v>
      </c>
      <c r="F68" s="20">
        <f>+regcar!F58</f>
        <v>16</v>
      </c>
      <c r="G68" s="20">
        <f t="shared" si="11"/>
        <v>100</v>
      </c>
      <c r="H68" s="20">
        <f t="shared" si="12"/>
        <v>0</v>
      </c>
      <c r="I68" s="20">
        <f>+regcar!I58</f>
        <v>124</v>
      </c>
      <c r="J68" s="20">
        <f>+regcar!J58</f>
        <v>124</v>
      </c>
      <c r="K68" s="20">
        <f t="shared" si="13"/>
        <v>100</v>
      </c>
      <c r="L68" s="20">
        <f t="shared" si="14"/>
        <v>0</v>
      </c>
      <c r="M68" s="20">
        <f>+regcar!M58</f>
        <v>34157</v>
      </c>
      <c r="N68" s="20">
        <f>+regcar!N58</f>
        <v>26566</v>
      </c>
      <c r="O68" s="20">
        <f>+regcar!O58</f>
        <v>27034</v>
      </c>
      <c r="P68" s="20">
        <f t="shared" si="15"/>
        <v>79.14629504933103</v>
      </c>
      <c r="Q68" s="36" t="s">
        <v>122</v>
      </c>
    </row>
    <row r="69" spans="2:17" ht="15">
      <c r="B69" s="17">
        <f t="shared" si="16"/>
        <v>10</v>
      </c>
      <c r="C69" s="18" t="s">
        <v>20</v>
      </c>
      <c r="D69" s="18"/>
      <c r="E69" s="20">
        <f>+regcar!E59+regcar!E142</f>
        <v>12</v>
      </c>
      <c r="F69" s="20">
        <f>+regcar!F59+regcar!F142</f>
        <v>12</v>
      </c>
      <c r="G69" s="20">
        <f t="shared" si="11"/>
        <v>100</v>
      </c>
      <c r="H69" s="20">
        <f t="shared" si="12"/>
        <v>0</v>
      </c>
      <c r="I69" s="20">
        <f>+regcar!I59+regcar!I142</f>
        <v>152</v>
      </c>
      <c r="J69" s="20">
        <f>+regcar!J59+regcar!J142</f>
        <v>137</v>
      </c>
      <c r="K69" s="20">
        <f t="shared" si="13"/>
        <v>90.13157894736842</v>
      </c>
      <c r="L69" s="20">
        <f t="shared" si="14"/>
        <v>15</v>
      </c>
      <c r="M69" s="20">
        <f>+regcar!M59+regcar!M142</f>
        <v>8088</v>
      </c>
      <c r="N69" s="20">
        <f>+regcar!N59+regcar!N142</f>
        <v>5633</v>
      </c>
      <c r="O69" s="20">
        <f>+regcar!O59+regcar!O142</f>
        <v>5674</v>
      </c>
      <c r="P69" s="20">
        <f t="shared" si="15"/>
        <v>70.15331355093967</v>
      </c>
      <c r="Q69" s="36" t="s">
        <v>122</v>
      </c>
    </row>
    <row r="70" spans="2:17" ht="15">
      <c r="B70" s="17">
        <f t="shared" si="16"/>
        <v>11</v>
      </c>
      <c r="C70" s="18" t="s">
        <v>52</v>
      </c>
      <c r="D70" s="18"/>
      <c r="E70" s="20">
        <f>+regcar!E60</f>
        <v>8</v>
      </c>
      <c r="F70" s="20">
        <f>+regcar!F60</f>
        <v>8</v>
      </c>
      <c r="G70" s="20">
        <f t="shared" si="11"/>
        <v>100</v>
      </c>
      <c r="H70" s="20">
        <f t="shared" si="12"/>
        <v>0</v>
      </c>
      <c r="I70" s="20">
        <f>+regcar!I60</f>
        <v>129</v>
      </c>
      <c r="J70" s="20">
        <f>+regcar!J60</f>
        <v>89</v>
      </c>
      <c r="K70" s="20">
        <f t="shared" si="13"/>
        <v>68.9922480620155</v>
      </c>
      <c r="L70" s="20">
        <f t="shared" si="14"/>
        <v>40</v>
      </c>
      <c r="M70" s="20">
        <f>+regcar!M60</f>
        <v>2603</v>
      </c>
      <c r="N70" s="20">
        <f>+regcar!N60</f>
        <v>2655</v>
      </c>
      <c r="O70" s="20">
        <f>+regcar!O60</f>
        <v>2686</v>
      </c>
      <c r="P70" s="20">
        <f t="shared" si="15"/>
        <v>103.18862850557049</v>
      </c>
      <c r="Q70" s="36" t="s">
        <v>122</v>
      </c>
    </row>
    <row r="71" spans="2:17" ht="15">
      <c r="B71" s="17">
        <f t="shared" si="16"/>
        <v>12</v>
      </c>
      <c r="C71" s="18" t="s">
        <v>53</v>
      </c>
      <c r="D71" s="18"/>
      <c r="E71" s="20">
        <f>+regcar!E61</f>
        <v>13</v>
      </c>
      <c r="F71" s="20">
        <f>+regcar!F61</f>
        <v>13</v>
      </c>
      <c r="G71" s="20">
        <f t="shared" si="11"/>
        <v>100</v>
      </c>
      <c r="H71" s="20">
        <f t="shared" si="12"/>
        <v>0</v>
      </c>
      <c r="I71" s="20">
        <f>+regcar!I61</f>
        <v>214</v>
      </c>
      <c r="J71" s="20">
        <f>+regcar!J61</f>
        <v>144</v>
      </c>
      <c r="K71" s="20">
        <f t="shared" si="13"/>
        <v>67.28971962616822</v>
      </c>
      <c r="L71" s="20">
        <f t="shared" si="14"/>
        <v>70</v>
      </c>
      <c r="M71" s="20">
        <f>+regcar!M61</f>
        <v>11152</v>
      </c>
      <c r="N71" s="20">
        <f>+regcar!N61</f>
        <v>8658</v>
      </c>
      <c r="O71" s="20">
        <f>+regcar!O61</f>
        <v>8899</v>
      </c>
      <c r="P71" s="20">
        <f t="shared" si="15"/>
        <v>79.79734576757532</v>
      </c>
      <c r="Q71" s="36" t="s">
        <v>122</v>
      </c>
    </row>
    <row r="72" spans="2:17" ht="15">
      <c r="B72" s="17">
        <f t="shared" si="16"/>
        <v>13</v>
      </c>
      <c r="C72" s="18" t="s">
        <v>54</v>
      </c>
      <c r="D72" s="18"/>
      <c r="E72" s="20">
        <f>+regcar!E62</f>
        <v>8</v>
      </c>
      <c r="F72" s="20">
        <f>+regcar!F62</f>
        <v>8</v>
      </c>
      <c r="G72" s="20">
        <f t="shared" si="11"/>
        <v>100</v>
      </c>
      <c r="H72" s="20">
        <f t="shared" si="12"/>
        <v>0</v>
      </c>
      <c r="I72" s="20">
        <f>+regcar!I62</f>
        <v>182</v>
      </c>
      <c r="J72" s="20">
        <f>+regcar!J62</f>
        <v>112</v>
      </c>
      <c r="K72" s="20">
        <f t="shared" si="13"/>
        <v>61.53846153846154</v>
      </c>
      <c r="L72" s="20">
        <f t="shared" si="14"/>
        <v>70</v>
      </c>
      <c r="M72" s="20">
        <f>+regcar!M62</f>
        <v>3859</v>
      </c>
      <c r="N72" s="20">
        <f>+regcar!N62</f>
        <v>3629</v>
      </c>
      <c r="O72" s="20">
        <f>+regcar!O62</f>
        <v>3715</v>
      </c>
      <c r="P72" s="20">
        <f t="shared" si="15"/>
        <v>96.26846333246955</v>
      </c>
      <c r="Q72" s="36" t="s">
        <v>122</v>
      </c>
    </row>
    <row r="73" spans="2:17" ht="15.75" thickBot="1">
      <c r="B73" s="17"/>
      <c r="C73" s="18"/>
      <c r="D73" s="18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2:17" ht="15.75" thickBot="1">
      <c r="B74" s="23"/>
      <c r="C74" s="24" t="s">
        <v>88</v>
      </c>
      <c r="D74" s="24"/>
      <c r="E74" s="26">
        <f>SUM(E60:E72)</f>
        <v>140</v>
      </c>
      <c r="F74" s="26">
        <f>SUM(F60:F72)</f>
        <v>140</v>
      </c>
      <c r="G74" s="26">
        <f>+F74/E74*100</f>
        <v>100</v>
      </c>
      <c r="H74" s="26">
        <f>SUM(H60:H72)</f>
        <v>0</v>
      </c>
      <c r="I74" s="26">
        <f>SUM(I60:I72)</f>
        <v>2415</v>
      </c>
      <c r="J74" s="26">
        <f>SUM(J60:J72)</f>
        <v>1769</v>
      </c>
      <c r="K74" s="26">
        <f>+J74/I74*100</f>
        <v>73.25051759834369</v>
      </c>
      <c r="L74" s="26">
        <f>SUM(L60:L72)</f>
        <v>646</v>
      </c>
      <c r="M74" s="26">
        <f>SUM(M60:M72)</f>
        <v>106838</v>
      </c>
      <c r="N74" s="26">
        <f>SUM(N60:N72)</f>
        <v>86282</v>
      </c>
      <c r="O74" s="26">
        <f>SUM(O60:O72)</f>
        <v>87834</v>
      </c>
      <c r="P74" s="26">
        <f>+O74/M74*100</f>
        <v>82.21232145865703</v>
      </c>
      <c r="Q74" s="37"/>
    </row>
    <row r="75" spans="2:12" ht="15">
      <c r="B75" s="217" t="s">
        <v>115</v>
      </c>
      <c r="C75" s="217"/>
      <c r="D75" s="217"/>
      <c r="E75" s="217"/>
      <c r="F75" s="217"/>
      <c r="G75" s="217"/>
      <c r="H75" s="217"/>
      <c r="I75" s="7"/>
      <c r="J75" s="7"/>
      <c r="K75" s="7"/>
      <c r="L75" s="7"/>
    </row>
    <row r="76" spans="2:17" ht="15"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</row>
    <row r="77" spans="1:18" ht="1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</row>
    <row r="78" spans="5:12" ht="15">
      <c r="E78" s="28"/>
      <c r="F78" s="28"/>
      <c r="G78" s="29"/>
      <c r="H78" s="30"/>
      <c r="I78" s="30"/>
      <c r="J78" s="30"/>
      <c r="K78" s="30"/>
      <c r="L78" s="30"/>
    </row>
    <row r="79" spans="2:16" ht="16.5" thickBot="1">
      <c r="B79" s="6" t="s">
        <v>124</v>
      </c>
      <c r="M79" s="234"/>
      <c r="N79" s="234"/>
      <c r="O79" s="234"/>
      <c r="P79" s="31"/>
    </row>
    <row r="80" spans="2:17" ht="15">
      <c r="B80" s="224" t="s">
        <v>125</v>
      </c>
      <c r="C80" s="225"/>
      <c r="D80" s="9"/>
      <c r="E80" s="230" t="s">
        <v>107</v>
      </c>
      <c r="F80" s="231"/>
      <c r="G80" s="231"/>
      <c r="H80" s="232"/>
      <c r="I80" s="230" t="s">
        <v>76</v>
      </c>
      <c r="J80" s="231"/>
      <c r="K80" s="231"/>
      <c r="L80" s="232"/>
      <c r="M80" s="233" t="s">
        <v>108</v>
      </c>
      <c r="N80" s="233"/>
      <c r="O80" s="233"/>
      <c r="P80" s="233"/>
      <c r="Q80" s="10" t="s">
        <v>115</v>
      </c>
    </row>
    <row r="81" spans="2:17" ht="15">
      <c r="B81" s="226"/>
      <c r="C81" s="227"/>
      <c r="D81" s="11"/>
      <c r="E81" s="218" t="s">
        <v>77</v>
      </c>
      <c r="F81" s="220" t="s">
        <v>78</v>
      </c>
      <c r="G81" s="220"/>
      <c r="H81" s="221" t="s">
        <v>79</v>
      </c>
      <c r="I81" s="218" t="s">
        <v>77</v>
      </c>
      <c r="J81" s="220" t="s">
        <v>78</v>
      </c>
      <c r="K81" s="220"/>
      <c r="L81" s="221" t="s">
        <v>79</v>
      </c>
      <c r="M81" s="179" t="s">
        <v>177</v>
      </c>
      <c r="N81" s="212" t="s">
        <v>111</v>
      </c>
      <c r="O81" s="213"/>
      <c r="P81" s="214"/>
      <c r="Q81" s="12" t="s">
        <v>118</v>
      </c>
    </row>
    <row r="82" spans="2:17" ht="23.25" thickBot="1">
      <c r="B82" s="228"/>
      <c r="C82" s="229"/>
      <c r="D82" s="13"/>
      <c r="E82" s="219"/>
      <c r="F82" s="14" t="s">
        <v>113</v>
      </c>
      <c r="G82" s="15" t="s">
        <v>80</v>
      </c>
      <c r="H82" s="222"/>
      <c r="I82" s="219"/>
      <c r="J82" s="14" t="s">
        <v>113</v>
      </c>
      <c r="K82" s="15" t="s">
        <v>80</v>
      </c>
      <c r="L82" s="222"/>
      <c r="M82" s="181"/>
      <c r="N82" s="164" t="s">
        <v>174</v>
      </c>
      <c r="O82" s="164" t="s">
        <v>175</v>
      </c>
      <c r="P82" s="165" t="s">
        <v>80</v>
      </c>
      <c r="Q82" s="16" t="s">
        <v>119</v>
      </c>
    </row>
    <row r="83" spans="2:17" ht="15">
      <c r="B83" s="17">
        <v>1</v>
      </c>
      <c r="C83" s="18" t="s">
        <v>43</v>
      </c>
      <c r="D83" s="18"/>
      <c r="E83" s="20">
        <f>+regcar!E64</f>
        <v>129</v>
      </c>
      <c r="F83" s="20">
        <f>+regcar!F64</f>
        <v>129</v>
      </c>
      <c r="G83" s="20">
        <f>+F83/E83*100</f>
        <v>100</v>
      </c>
      <c r="H83" s="20">
        <f>+E83-F83</f>
        <v>0</v>
      </c>
      <c r="I83" s="20">
        <f>+regcar!I64</f>
        <v>744</v>
      </c>
      <c r="J83" s="20">
        <f>+regcar!J64</f>
        <v>744</v>
      </c>
      <c r="K83" s="20">
        <f>+J83/I83*100</f>
        <v>100</v>
      </c>
      <c r="L83" s="20">
        <f>+I83-J83</f>
        <v>0</v>
      </c>
      <c r="M83" s="20">
        <f>+regcar!M64</f>
        <v>89987</v>
      </c>
      <c r="N83" s="20">
        <f>+regcar!N64</f>
        <v>94457</v>
      </c>
      <c r="O83" s="20">
        <f>+regcar!O64</f>
        <v>96625</v>
      </c>
      <c r="P83" s="20">
        <f>+O83/M83*100</f>
        <v>107.37662106748753</v>
      </c>
      <c r="Q83" s="36" t="s">
        <v>122</v>
      </c>
    </row>
    <row r="84" spans="2:17" ht="15.75" thickBot="1">
      <c r="B84" s="17"/>
      <c r="C84" s="18"/>
      <c r="D84" s="18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</row>
    <row r="85" spans="2:17" ht="15.75" thickBot="1">
      <c r="B85" s="23"/>
      <c r="C85" s="24" t="s">
        <v>88</v>
      </c>
      <c r="D85" s="24"/>
      <c r="E85" s="26">
        <f>SUM(E83:E84)</f>
        <v>129</v>
      </c>
      <c r="F85" s="26">
        <f>SUM(F83:F84)</f>
        <v>129</v>
      </c>
      <c r="G85" s="26">
        <f>+F85/E85*100</f>
        <v>100</v>
      </c>
      <c r="H85" s="26">
        <f>SUM(H83:H84)</f>
        <v>0</v>
      </c>
      <c r="I85" s="26">
        <f>SUM(I83:I84)</f>
        <v>744</v>
      </c>
      <c r="J85" s="26">
        <f>SUM(J83:J84)</f>
        <v>744</v>
      </c>
      <c r="K85" s="26">
        <f>+J85/I85*100</f>
        <v>100</v>
      </c>
      <c r="L85" s="26">
        <f>SUM(L83:L84)</f>
        <v>0</v>
      </c>
      <c r="M85" s="26">
        <f>SUM(M83:M84)</f>
        <v>89987</v>
      </c>
      <c r="N85" s="26">
        <f>SUM(N83:N84)</f>
        <v>94457</v>
      </c>
      <c r="O85" s="26">
        <f>SUM(O83:O84)</f>
        <v>96625</v>
      </c>
      <c r="P85" s="26">
        <f>+O85/M85*100</f>
        <v>107.37662106748753</v>
      </c>
      <c r="Q85" s="37"/>
    </row>
    <row r="86" spans="2:12" ht="15">
      <c r="B86" s="217" t="s">
        <v>115</v>
      </c>
      <c r="C86" s="217"/>
      <c r="D86" s="217"/>
      <c r="E86" s="217"/>
      <c r="F86" s="217"/>
      <c r="G86" s="217"/>
      <c r="H86" s="217"/>
      <c r="I86" s="7"/>
      <c r="J86" s="7"/>
      <c r="K86" s="7"/>
      <c r="L86" s="7"/>
    </row>
    <row r="87" spans="2:17" ht="15"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</row>
    <row r="88" spans="1:18" ht="1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</row>
    <row r="89" spans="5:12" ht="15">
      <c r="E89" s="28"/>
      <c r="F89" s="28"/>
      <c r="G89" s="29"/>
      <c r="H89" s="30"/>
      <c r="I89" s="30"/>
      <c r="J89" s="30"/>
      <c r="K89" s="30"/>
      <c r="L89" s="30"/>
    </row>
    <row r="90" spans="2:16" ht="16.5" thickBot="1">
      <c r="B90" s="6" t="s">
        <v>126</v>
      </c>
      <c r="M90" s="234"/>
      <c r="N90" s="234"/>
      <c r="O90" s="234"/>
      <c r="P90" s="31"/>
    </row>
    <row r="91" spans="2:17" ht="15">
      <c r="B91" s="224" t="s">
        <v>117</v>
      </c>
      <c r="C91" s="225"/>
      <c r="D91" s="9"/>
      <c r="E91" s="230" t="s">
        <v>107</v>
      </c>
      <c r="F91" s="231"/>
      <c r="G91" s="231"/>
      <c r="H91" s="232"/>
      <c r="I91" s="230" t="s">
        <v>76</v>
      </c>
      <c r="J91" s="231"/>
      <c r="K91" s="231"/>
      <c r="L91" s="232"/>
      <c r="M91" s="233" t="s">
        <v>108</v>
      </c>
      <c r="N91" s="233"/>
      <c r="O91" s="233"/>
      <c r="P91" s="233"/>
      <c r="Q91" s="10" t="s">
        <v>115</v>
      </c>
    </row>
    <row r="92" spans="2:17" ht="15">
      <c r="B92" s="226"/>
      <c r="C92" s="227"/>
      <c r="D92" s="11"/>
      <c r="E92" s="218" t="s">
        <v>77</v>
      </c>
      <c r="F92" s="220" t="s">
        <v>78</v>
      </c>
      <c r="G92" s="220"/>
      <c r="H92" s="221" t="s">
        <v>79</v>
      </c>
      <c r="I92" s="218" t="s">
        <v>77</v>
      </c>
      <c r="J92" s="220" t="s">
        <v>78</v>
      </c>
      <c r="K92" s="220"/>
      <c r="L92" s="221" t="s">
        <v>79</v>
      </c>
      <c r="M92" s="179" t="s">
        <v>177</v>
      </c>
      <c r="N92" s="212" t="s">
        <v>111</v>
      </c>
      <c r="O92" s="213"/>
      <c r="P92" s="214"/>
      <c r="Q92" s="12" t="s">
        <v>118</v>
      </c>
    </row>
    <row r="93" spans="2:17" ht="23.25" thickBot="1">
      <c r="B93" s="228"/>
      <c r="C93" s="229"/>
      <c r="D93" s="13"/>
      <c r="E93" s="219"/>
      <c r="F93" s="14" t="s">
        <v>113</v>
      </c>
      <c r="G93" s="15" t="s">
        <v>80</v>
      </c>
      <c r="H93" s="222"/>
      <c r="I93" s="219"/>
      <c r="J93" s="14" t="s">
        <v>113</v>
      </c>
      <c r="K93" s="15" t="s">
        <v>80</v>
      </c>
      <c r="L93" s="222"/>
      <c r="M93" s="181"/>
      <c r="N93" s="164" t="s">
        <v>174</v>
      </c>
      <c r="O93" s="164" t="s">
        <v>175</v>
      </c>
      <c r="P93" s="165" t="s">
        <v>80</v>
      </c>
      <c r="Q93" s="16" t="s">
        <v>119</v>
      </c>
    </row>
    <row r="94" spans="2:17" ht="15">
      <c r="B94" s="32">
        <v>1</v>
      </c>
      <c r="C94" s="4" t="s">
        <v>147</v>
      </c>
      <c r="D94" s="33"/>
      <c r="E94" s="34">
        <f>+regcar!E77</f>
        <v>16</v>
      </c>
      <c r="F94" s="34">
        <f>+regcar!F77</f>
        <v>16</v>
      </c>
      <c r="G94" s="20">
        <f aca="true" t="shared" si="17" ref="G94:G104">+F94/E94*100</f>
        <v>100</v>
      </c>
      <c r="H94" s="20">
        <f aca="true" t="shared" si="18" ref="H94:H104">+E94-F94</f>
        <v>0</v>
      </c>
      <c r="I94" s="34">
        <f>+regcar!I77</f>
        <v>213</v>
      </c>
      <c r="J94" s="34">
        <f>+regcar!J77</f>
        <v>149</v>
      </c>
      <c r="K94" s="20">
        <f aca="true" t="shared" si="19" ref="K94:K104">+J94/I94*100</f>
        <v>69.95305164319248</v>
      </c>
      <c r="L94" s="20">
        <f aca="true" t="shared" si="20" ref="L94:L104">+I94-J94</f>
        <v>64</v>
      </c>
      <c r="M94" s="34">
        <f>+regcar!M77</f>
        <v>4661</v>
      </c>
      <c r="N94" s="34">
        <f>+regcar!N77</f>
        <v>3384</v>
      </c>
      <c r="O94" s="34">
        <f>+regcar!O77</f>
        <v>3441</v>
      </c>
      <c r="P94" s="20">
        <f aca="true" t="shared" si="21" ref="P94:P104">+O94/M94*100</f>
        <v>73.82535936494314</v>
      </c>
      <c r="Q94" s="35" t="s">
        <v>127</v>
      </c>
    </row>
    <row r="95" spans="2:17" ht="15">
      <c r="B95" s="17">
        <f aca="true" t="shared" si="22" ref="B95:B103">B94+1</f>
        <v>2</v>
      </c>
      <c r="C95" s="4" t="s">
        <v>148</v>
      </c>
      <c r="D95" s="18"/>
      <c r="E95" s="20">
        <f>+regcar!E78</f>
        <v>20</v>
      </c>
      <c r="F95" s="20">
        <f>+regcar!F78</f>
        <v>20</v>
      </c>
      <c r="G95" s="20">
        <f t="shared" si="17"/>
        <v>100</v>
      </c>
      <c r="H95" s="20">
        <f t="shared" si="18"/>
        <v>0</v>
      </c>
      <c r="I95" s="20">
        <f>+regcar!I78</f>
        <v>180</v>
      </c>
      <c r="J95" s="20">
        <f>+regcar!J78</f>
        <v>161</v>
      </c>
      <c r="K95" s="20">
        <f t="shared" si="19"/>
        <v>89.44444444444444</v>
      </c>
      <c r="L95" s="20">
        <f t="shared" si="20"/>
        <v>19</v>
      </c>
      <c r="M95" s="20">
        <f>+regcar!M78</f>
        <v>7149</v>
      </c>
      <c r="N95" s="20">
        <f>+regcar!N78</f>
        <v>7994</v>
      </c>
      <c r="O95" s="20">
        <f>+regcar!O78</f>
        <v>8192</v>
      </c>
      <c r="P95" s="20">
        <f t="shared" si="21"/>
        <v>114.58945307035948</v>
      </c>
      <c r="Q95" s="36" t="s">
        <v>127</v>
      </c>
    </row>
    <row r="96" spans="2:17" ht="15">
      <c r="B96" s="17">
        <f t="shared" si="22"/>
        <v>3</v>
      </c>
      <c r="C96" s="18" t="s">
        <v>55</v>
      </c>
      <c r="D96" s="18"/>
      <c r="E96" s="20">
        <f>+regcar!E79</f>
        <v>10</v>
      </c>
      <c r="F96" s="20">
        <f>+regcar!F79</f>
        <v>10</v>
      </c>
      <c r="G96" s="20">
        <f t="shared" si="17"/>
        <v>100</v>
      </c>
      <c r="H96" s="20">
        <f t="shared" si="18"/>
        <v>0</v>
      </c>
      <c r="I96" s="20">
        <f>+regcar!I79</f>
        <v>273</v>
      </c>
      <c r="J96" s="20">
        <f>+regcar!J79</f>
        <v>185</v>
      </c>
      <c r="K96" s="20">
        <f t="shared" si="19"/>
        <v>67.76556776556777</v>
      </c>
      <c r="L96" s="20">
        <f t="shared" si="20"/>
        <v>88</v>
      </c>
      <c r="M96" s="20">
        <f>+regcar!M79</f>
        <v>2833</v>
      </c>
      <c r="N96" s="20">
        <f>+regcar!N79</f>
        <v>2013</v>
      </c>
      <c r="O96" s="20">
        <f>+regcar!O79</f>
        <v>2086</v>
      </c>
      <c r="P96" s="20">
        <f t="shared" si="21"/>
        <v>73.63219202259089</v>
      </c>
      <c r="Q96" s="36" t="s">
        <v>127</v>
      </c>
    </row>
    <row r="97" spans="2:17" ht="15">
      <c r="B97" s="17">
        <f t="shared" si="22"/>
        <v>4</v>
      </c>
      <c r="C97" s="18" t="s">
        <v>56</v>
      </c>
      <c r="D97" s="18"/>
      <c r="E97" s="20">
        <f>+regcar!E80</f>
        <v>18</v>
      </c>
      <c r="F97" s="20">
        <f>+regcar!F80</f>
        <v>18</v>
      </c>
      <c r="G97" s="20">
        <f t="shared" si="17"/>
        <v>100</v>
      </c>
      <c r="H97" s="20">
        <f t="shared" si="18"/>
        <v>0</v>
      </c>
      <c r="I97" s="20">
        <f>+regcar!I80</f>
        <v>350</v>
      </c>
      <c r="J97" s="20">
        <f>+regcar!J80</f>
        <v>321</v>
      </c>
      <c r="K97" s="20">
        <f t="shared" si="19"/>
        <v>91.71428571428571</v>
      </c>
      <c r="L97" s="20">
        <f t="shared" si="20"/>
        <v>29</v>
      </c>
      <c r="M97" s="20">
        <f>+regcar!M80</f>
        <v>3929</v>
      </c>
      <c r="N97" s="20">
        <f>+regcar!N80</f>
        <v>4456</v>
      </c>
      <c r="O97" s="20">
        <f>+regcar!O80</f>
        <v>4513</v>
      </c>
      <c r="P97" s="20">
        <f t="shared" si="21"/>
        <v>114.86383303639602</v>
      </c>
      <c r="Q97" s="36" t="s">
        <v>127</v>
      </c>
    </row>
    <row r="98" spans="2:17" ht="15">
      <c r="B98" s="17">
        <f t="shared" si="22"/>
        <v>5</v>
      </c>
      <c r="C98" s="18" t="s">
        <v>57</v>
      </c>
      <c r="D98" s="18"/>
      <c r="E98" s="20">
        <f>+regcar!E81</f>
        <v>12</v>
      </c>
      <c r="F98" s="20">
        <f>+regcar!F81</f>
        <v>12</v>
      </c>
      <c r="G98" s="20">
        <f t="shared" si="17"/>
        <v>100</v>
      </c>
      <c r="H98" s="20">
        <f t="shared" si="18"/>
        <v>0</v>
      </c>
      <c r="I98" s="20">
        <f>+regcar!I81</f>
        <v>210</v>
      </c>
      <c r="J98" s="20">
        <f>+regcar!J81</f>
        <v>179</v>
      </c>
      <c r="K98" s="20">
        <f t="shared" si="19"/>
        <v>85.23809523809524</v>
      </c>
      <c r="L98" s="20">
        <f t="shared" si="20"/>
        <v>31</v>
      </c>
      <c r="M98" s="20">
        <f>+regcar!M81</f>
        <v>2045</v>
      </c>
      <c r="N98" s="20">
        <f>+regcar!N81</f>
        <v>2319</v>
      </c>
      <c r="O98" s="20">
        <f>+regcar!O81</f>
        <v>2356</v>
      </c>
      <c r="P98" s="20">
        <f t="shared" si="21"/>
        <v>115.20782396088019</v>
      </c>
      <c r="Q98" s="36" t="s">
        <v>127</v>
      </c>
    </row>
    <row r="99" spans="2:17" ht="15">
      <c r="B99" s="17">
        <f t="shared" si="22"/>
        <v>6</v>
      </c>
      <c r="C99" s="18" t="s">
        <v>58</v>
      </c>
      <c r="D99" s="18"/>
      <c r="E99" s="20">
        <f>+regcar!E82</f>
        <v>9</v>
      </c>
      <c r="F99" s="20">
        <f>+regcar!F82</f>
        <v>9</v>
      </c>
      <c r="G99" s="20">
        <f t="shared" si="17"/>
        <v>100</v>
      </c>
      <c r="H99" s="20">
        <f t="shared" si="18"/>
        <v>0</v>
      </c>
      <c r="I99" s="20">
        <f>+regcar!I82</f>
        <v>520</v>
      </c>
      <c r="J99" s="20">
        <f>+regcar!J82</f>
        <v>511</v>
      </c>
      <c r="K99" s="20">
        <f t="shared" si="19"/>
        <v>98.26923076923076</v>
      </c>
      <c r="L99" s="20">
        <f t="shared" si="20"/>
        <v>9</v>
      </c>
      <c r="M99" s="20">
        <f>+regcar!M82</f>
        <v>1941</v>
      </c>
      <c r="N99" s="20">
        <f>+regcar!N82</f>
        <v>1884</v>
      </c>
      <c r="O99" s="20">
        <f>+regcar!O82</f>
        <v>1899</v>
      </c>
      <c r="P99" s="20">
        <f t="shared" si="21"/>
        <v>97.83616692426584</v>
      </c>
      <c r="Q99" s="36" t="s">
        <v>127</v>
      </c>
    </row>
    <row r="100" spans="2:17" ht="15">
      <c r="B100" s="17">
        <f t="shared" si="22"/>
        <v>7</v>
      </c>
      <c r="C100" s="18" t="s">
        <v>59</v>
      </c>
      <c r="D100" s="18"/>
      <c r="E100" s="20">
        <f>+regcar!E83</f>
        <v>14</v>
      </c>
      <c r="F100" s="20">
        <f>+regcar!F83</f>
        <v>14</v>
      </c>
      <c r="G100" s="20">
        <f t="shared" si="17"/>
        <v>100</v>
      </c>
      <c r="H100" s="20">
        <f t="shared" si="18"/>
        <v>0</v>
      </c>
      <c r="I100" s="20">
        <f>+regcar!I83</f>
        <v>237</v>
      </c>
      <c r="J100" s="20">
        <f>+regcar!J83</f>
        <v>220</v>
      </c>
      <c r="K100" s="20">
        <f t="shared" si="19"/>
        <v>92.82700421940928</v>
      </c>
      <c r="L100" s="20">
        <f t="shared" si="20"/>
        <v>17</v>
      </c>
      <c r="M100" s="20">
        <f>+regcar!M83</f>
        <v>3485</v>
      </c>
      <c r="N100" s="20">
        <f>+regcar!N83</f>
        <v>3906</v>
      </c>
      <c r="O100" s="20">
        <f>+regcar!O83</f>
        <v>4009</v>
      </c>
      <c r="P100" s="20">
        <f t="shared" si="21"/>
        <v>115.03586800573888</v>
      </c>
      <c r="Q100" s="36" t="s">
        <v>127</v>
      </c>
    </row>
    <row r="101" spans="2:17" ht="15">
      <c r="B101" s="17">
        <f t="shared" si="22"/>
        <v>8</v>
      </c>
      <c r="C101" s="18" t="s">
        <v>128</v>
      </c>
      <c r="D101" s="18"/>
      <c r="E101" s="20">
        <f>+regcar!E84</f>
        <v>20</v>
      </c>
      <c r="F101" s="20">
        <f>+regcar!F84</f>
        <v>20</v>
      </c>
      <c r="G101" s="20">
        <f t="shared" si="17"/>
        <v>100</v>
      </c>
      <c r="H101" s="20">
        <f t="shared" si="18"/>
        <v>0</v>
      </c>
      <c r="I101" s="20">
        <f>+regcar!I84</f>
        <v>294</v>
      </c>
      <c r="J101" s="20">
        <f>+regcar!J84</f>
        <v>275</v>
      </c>
      <c r="K101" s="20">
        <f t="shared" si="19"/>
        <v>93.5374149659864</v>
      </c>
      <c r="L101" s="20">
        <f t="shared" si="20"/>
        <v>19</v>
      </c>
      <c r="M101" s="20">
        <f>+regcar!M84</f>
        <v>3952</v>
      </c>
      <c r="N101" s="20">
        <f>+regcar!N84</f>
        <v>5669</v>
      </c>
      <c r="O101" s="20">
        <f>+regcar!O84</f>
        <v>5805</v>
      </c>
      <c r="P101" s="20">
        <f t="shared" si="21"/>
        <v>146.88765182186233</v>
      </c>
      <c r="Q101" s="36" t="s">
        <v>127</v>
      </c>
    </row>
    <row r="102" spans="2:17" ht="15">
      <c r="B102" s="17">
        <f t="shared" si="22"/>
        <v>9</v>
      </c>
      <c r="C102" s="18" t="s">
        <v>61</v>
      </c>
      <c r="D102" s="18"/>
      <c r="E102" s="20">
        <f>+regcar!E85</f>
        <v>18</v>
      </c>
      <c r="F102" s="20">
        <f>+regcar!F85</f>
        <v>18</v>
      </c>
      <c r="G102" s="20">
        <f t="shared" si="17"/>
        <v>100</v>
      </c>
      <c r="H102" s="20">
        <f t="shared" si="18"/>
        <v>0</v>
      </c>
      <c r="I102" s="20">
        <f>+regcar!I85</f>
        <v>109</v>
      </c>
      <c r="J102" s="20">
        <f>+regcar!J85</f>
        <v>100</v>
      </c>
      <c r="K102" s="20">
        <f t="shared" si="19"/>
        <v>91.74311926605505</v>
      </c>
      <c r="L102" s="20">
        <f t="shared" si="20"/>
        <v>9</v>
      </c>
      <c r="M102" s="20">
        <f>+regcar!M85</f>
        <v>5600</v>
      </c>
      <c r="N102" s="20">
        <f>+regcar!N85</f>
        <v>7397</v>
      </c>
      <c r="O102" s="20">
        <f>+regcar!O85</f>
        <v>7585</v>
      </c>
      <c r="P102" s="20">
        <f t="shared" si="21"/>
        <v>135.44642857142856</v>
      </c>
      <c r="Q102" s="36" t="s">
        <v>127</v>
      </c>
    </row>
    <row r="103" spans="2:17" ht="15">
      <c r="B103" s="17">
        <f t="shared" si="22"/>
        <v>10</v>
      </c>
      <c r="C103" s="18" t="s">
        <v>62</v>
      </c>
      <c r="D103" s="18"/>
      <c r="E103" s="20">
        <f>+regcar!E86</f>
        <v>27</v>
      </c>
      <c r="F103" s="20">
        <f>+regcar!F86</f>
        <v>27</v>
      </c>
      <c r="G103" s="20">
        <f t="shared" si="17"/>
        <v>100</v>
      </c>
      <c r="H103" s="20">
        <f t="shared" si="18"/>
        <v>0</v>
      </c>
      <c r="I103" s="20">
        <f>+regcar!I86</f>
        <v>304</v>
      </c>
      <c r="J103" s="20">
        <f>+regcar!J86</f>
        <v>286</v>
      </c>
      <c r="K103" s="20">
        <f t="shared" si="19"/>
        <v>94.07894736842105</v>
      </c>
      <c r="L103" s="20">
        <f t="shared" si="20"/>
        <v>18</v>
      </c>
      <c r="M103" s="20">
        <f>+regcar!M86</f>
        <v>4079</v>
      </c>
      <c r="N103" s="20">
        <f>+regcar!N86</f>
        <v>2636</v>
      </c>
      <c r="O103" s="20">
        <f>+regcar!O86</f>
        <v>2675</v>
      </c>
      <c r="P103" s="20">
        <f t="shared" si="21"/>
        <v>65.57979897033587</v>
      </c>
      <c r="Q103" s="36" t="s">
        <v>127</v>
      </c>
    </row>
    <row r="104" spans="2:17" ht="15">
      <c r="B104" s="17">
        <v>11</v>
      </c>
      <c r="C104" s="18" t="s">
        <v>63</v>
      </c>
      <c r="D104" s="18"/>
      <c r="E104" s="20">
        <f>+regcar!E87</f>
        <v>12</v>
      </c>
      <c r="F104" s="20">
        <f>+regcar!F87</f>
        <v>12</v>
      </c>
      <c r="G104" s="20">
        <f t="shared" si="17"/>
        <v>100</v>
      </c>
      <c r="H104" s="20">
        <f t="shared" si="18"/>
        <v>0</v>
      </c>
      <c r="I104" s="20">
        <f>+regcar!I87</f>
        <v>318</v>
      </c>
      <c r="J104" s="20">
        <f>+regcar!J87</f>
        <v>228</v>
      </c>
      <c r="K104" s="20">
        <f t="shared" si="19"/>
        <v>71.69811320754717</v>
      </c>
      <c r="L104" s="20">
        <f t="shared" si="20"/>
        <v>90</v>
      </c>
      <c r="M104" s="20">
        <f>+regcar!M87</f>
        <v>3607</v>
      </c>
      <c r="N104" s="20">
        <f>+regcar!N87</f>
        <v>2672</v>
      </c>
      <c r="O104" s="20">
        <f>+regcar!O87</f>
        <v>2801</v>
      </c>
      <c r="P104" s="20">
        <f t="shared" si="21"/>
        <v>77.65456057665651</v>
      </c>
      <c r="Q104" s="36" t="s">
        <v>127</v>
      </c>
    </row>
    <row r="105" spans="2:17" ht="15.75" thickBot="1">
      <c r="B105" s="17"/>
      <c r="C105" s="18"/>
      <c r="D105" s="18"/>
      <c r="E105" s="20"/>
      <c r="F105" s="20"/>
      <c r="G105" s="38"/>
      <c r="H105" s="39"/>
      <c r="I105" s="20"/>
      <c r="J105" s="20"/>
      <c r="K105" s="38"/>
      <c r="L105" s="39"/>
      <c r="M105" s="40"/>
      <c r="N105" s="40"/>
      <c r="O105" s="40"/>
      <c r="P105" s="38"/>
      <c r="Q105" s="21"/>
    </row>
    <row r="106" spans="2:17" ht="15.75" thickBot="1">
      <c r="B106" s="23"/>
      <c r="C106" s="24" t="s">
        <v>88</v>
      </c>
      <c r="D106" s="24"/>
      <c r="E106" s="26">
        <f>SUM(E94:E104)</f>
        <v>176</v>
      </c>
      <c r="F106" s="26">
        <f>SUM(F94:F104)</f>
        <v>176</v>
      </c>
      <c r="G106" s="26">
        <f>+F106/E106*100</f>
        <v>100</v>
      </c>
      <c r="H106" s="26">
        <f>SUM(H94:H104)</f>
        <v>0</v>
      </c>
      <c r="I106" s="26">
        <f>SUM(I94:I104)</f>
        <v>3008</v>
      </c>
      <c r="J106" s="26">
        <f>SUM(J94:J104)</f>
        <v>2615</v>
      </c>
      <c r="K106" s="26">
        <f>+J106/I106*100</f>
        <v>86.93484042553192</v>
      </c>
      <c r="L106" s="26">
        <f>SUM(L94:L104)</f>
        <v>393</v>
      </c>
      <c r="M106" s="26">
        <f>SUM(M94:M104)</f>
        <v>43281</v>
      </c>
      <c r="N106" s="26">
        <f>SUM(N94:N104)</f>
        <v>44330</v>
      </c>
      <c r="O106" s="26">
        <f>SUM(O94:O104)</f>
        <v>45362</v>
      </c>
      <c r="P106" s="26">
        <f>+O106/M106*100</f>
        <v>104.80811441510131</v>
      </c>
      <c r="Q106" s="37"/>
    </row>
    <row r="107" spans="2:12" ht="15">
      <c r="B107" s="217" t="s">
        <v>115</v>
      </c>
      <c r="C107" s="217"/>
      <c r="D107" s="217"/>
      <c r="E107" s="217"/>
      <c r="F107" s="217"/>
      <c r="G107" s="217"/>
      <c r="H107" s="217"/>
      <c r="I107" s="7"/>
      <c r="J107" s="7"/>
      <c r="K107" s="7"/>
      <c r="L107" s="7"/>
    </row>
    <row r="108" spans="2:17" ht="15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</row>
    <row r="109" spans="1:18" ht="1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</row>
    <row r="110" spans="5:12" ht="15">
      <c r="E110" s="28"/>
      <c r="F110" s="28"/>
      <c r="G110" s="29"/>
      <c r="H110" s="30"/>
      <c r="I110" s="30"/>
      <c r="J110" s="30"/>
      <c r="K110" s="30"/>
      <c r="L110" s="30"/>
    </row>
    <row r="111" spans="2:16" ht="16.5" thickBot="1">
      <c r="B111" s="6" t="s">
        <v>129</v>
      </c>
      <c r="M111" s="234"/>
      <c r="N111" s="234"/>
      <c r="O111" s="234"/>
      <c r="P111" s="31"/>
    </row>
    <row r="112" spans="2:17" ht="15">
      <c r="B112" s="224" t="s">
        <v>117</v>
      </c>
      <c r="C112" s="225"/>
      <c r="D112" s="9"/>
      <c r="E112" s="230" t="s">
        <v>107</v>
      </c>
      <c r="F112" s="231"/>
      <c r="G112" s="231"/>
      <c r="H112" s="232"/>
      <c r="I112" s="230" t="s">
        <v>76</v>
      </c>
      <c r="J112" s="231"/>
      <c r="K112" s="231"/>
      <c r="L112" s="232"/>
      <c r="M112" s="233" t="s">
        <v>108</v>
      </c>
      <c r="N112" s="233"/>
      <c r="O112" s="233"/>
      <c r="P112" s="233"/>
      <c r="Q112" s="10" t="s">
        <v>115</v>
      </c>
    </row>
    <row r="113" spans="2:17" ht="15">
      <c r="B113" s="226"/>
      <c r="C113" s="227"/>
      <c r="D113" s="11"/>
      <c r="E113" s="218" t="s">
        <v>77</v>
      </c>
      <c r="F113" s="220" t="s">
        <v>78</v>
      </c>
      <c r="G113" s="220"/>
      <c r="H113" s="221" t="s">
        <v>79</v>
      </c>
      <c r="I113" s="218" t="s">
        <v>77</v>
      </c>
      <c r="J113" s="220" t="s">
        <v>78</v>
      </c>
      <c r="K113" s="220"/>
      <c r="L113" s="221" t="s">
        <v>79</v>
      </c>
      <c r="M113" s="179" t="s">
        <v>177</v>
      </c>
      <c r="N113" s="212" t="s">
        <v>111</v>
      </c>
      <c r="O113" s="213"/>
      <c r="P113" s="214"/>
      <c r="Q113" s="12" t="s">
        <v>118</v>
      </c>
    </row>
    <row r="114" spans="2:17" ht="23.25" thickBot="1">
      <c r="B114" s="228"/>
      <c r="C114" s="229"/>
      <c r="D114" s="13"/>
      <c r="E114" s="219"/>
      <c r="F114" s="14" t="s">
        <v>113</v>
      </c>
      <c r="G114" s="15" t="s">
        <v>80</v>
      </c>
      <c r="H114" s="222"/>
      <c r="I114" s="219"/>
      <c r="J114" s="14" t="s">
        <v>113</v>
      </c>
      <c r="K114" s="15" t="s">
        <v>80</v>
      </c>
      <c r="L114" s="222"/>
      <c r="M114" s="181"/>
      <c r="N114" s="164" t="s">
        <v>174</v>
      </c>
      <c r="O114" s="164" t="s">
        <v>175</v>
      </c>
      <c r="P114" s="165" t="s">
        <v>80</v>
      </c>
      <c r="Q114" s="16" t="s">
        <v>119</v>
      </c>
    </row>
    <row r="115" spans="2:17" ht="15">
      <c r="B115" s="32">
        <v>1</v>
      </c>
      <c r="C115" s="33" t="s">
        <v>21</v>
      </c>
      <c r="D115" s="33"/>
      <c r="E115" s="34">
        <f>+regcar!E104</f>
        <v>14</v>
      </c>
      <c r="F115" s="34">
        <f>+regcar!F104</f>
        <v>14</v>
      </c>
      <c r="G115" s="20">
        <f aca="true" t="shared" si="23" ref="G115:G122">+F115/E115*100</f>
        <v>100</v>
      </c>
      <c r="H115" s="20">
        <f aca="true" t="shared" si="24" ref="H115:H122">+E115-F115</f>
        <v>0</v>
      </c>
      <c r="I115" s="34">
        <f>+regcar!I104</f>
        <v>85</v>
      </c>
      <c r="J115" s="34">
        <f>+regcar!J104</f>
        <v>66</v>
      </c>
      <c r="K115" s="20">
        <f aca="true" t="shared" si="25" ref="K115:K122">+J115/I115*100</f>
        <v>77.64705882352942</v>
      </c>
      <c r="L115" s="20">
        <f aca="true" t="shared" si="26" ref="L115:L122">+I115-J115</f>
        <v>19</v>
      </c>
      <c r="M115" s="34">
        <f>+regcar!M104</f>
        <v>2302</v>
      </c>
      <c r="N115" s="34">
        <f>+regcar!N104</f>
        <v>1113</v>
      </c>
      <c r="O115" s="34">
        <f>+regcar!O104</f>
        <v>1145</v>
      </c>
      <c r="P115" s="20">
        <f aca="true" t="shared" si="27" ref="P115:P122">+O115/M115*100</f>
        <v>49.73935708079931</v>
      </c>
      <c r="Q115" s="35" t="s">
        <v>130</v>
      </c>
    </row>
    <row r="116" spans="2:17" ht="15">
      <c r="B116" s="17">
        <f aca="true" t="shared" si="28" ref="B116:B122">B115+1</f>
        <v>2</v>
      </c>
      <c r="C116" s="18" t="s">
        <v>15</v>
      </c>
      <c r="D116" s="18"/>
      <c r="E116" s="20">
        <f>+regcar!E105</f>
        <v>9</v>
      </c>
      <c r="F116" s="20">
        <f>+regcar!F105</f>
        <v>9</v>
      </c>
      <c r="G116" s="20">
        <f t="shared" si="23"/>
        <v>100</v>
      </c>
      <c r="H116" s="20">
        <f t="shared" si="24"/>
        <v>0</v>
      </c>
      <c r="I116" s="20">
        <f>+regcar!I105</f>
        <v>46</v>
      </c>
      <c r="J116" s="20">
        <f>+regcar!J105</f>
        <v>38</v>
      </c>
      <c r="K116" s="20">
        <f t="shared" si="25"/>
        <v>82.6086956521739</v>
      </c>
      <c r="L116" s="20">
        <f t="shared" si="26"/>
        <v>8</v>
      </c>
      <c r="M116" s="20">
        <f>+regcar!M105</f>
        <v>1731</v>
      </c>
      <c r="N116" s="20">
        <f>+regcar!N105</f>
        <v>1739</v>
      </c>
      <c r="O116" s="20">
        <f>+regcar!O105</f>
        <v>1743</v>
      </c>
      <c r="P116" s="20">
        <f t="shared" si="27"/>
        <v>100.69324090121316</v>
      </c>
      <c r="Q116" s="36" t="s">
        <v>130</v>
      </c>
    </row>
    <row r="117" spans="2:17" ht="15">
      <c r="B117" s="17">
        <f t="shared" si="28"/>
        <v>3</v>
      </c>
      <c r="C117" s="18" t="s">
        <v>97</v>
      </c>
      <c r="D117" s="18"/>
      <c r="E117" s="20">
        <f>+regcar!E106</f>
        <v>14</v>
      </c>
      <c r="F117" s="20">
        <f>+regcar!F106</f>
        <v>14</v>
      </c>
      <c r="G117" s="20">
        <f t="shared" si="23"/>
        <v>100</v>
      </c>
      <c r="H117" s="20">
        <f t="shared" si="24"/>
        <v>0</v>
      </c>
      <c r="I117" s="20">
        <f>+regcar!I106</f>
        <v>30</v>
      </c>
      <c r="J117" s="20">
        <f>+regcar!J106</f>
        <v>20</v>
      </c>
      <c r="K117" s="20">
        <f t="shared" si="25"/>
        <v>66.66666666666666</v>
      </c>
      <c r="L117" s="20">
        <f t="shared" si="26"/>
        <v>10</v>
      </c>
      <c r="M117" s="20">
        <f>+regcar!M106</f>
        <v>1800</v>
      </c>
      <c r="N117" s="20">
        <f>+regcar!N106</f>
        <v>1277</v>
      </c>
      <c r="O117" s="20">
        <f>+regcar!O106</f>
        <v>1280</v>
      </c>
      <c r="P117" s="20">
        <f t="shared" si="27"/>
        <v>71.11111111111111</v>
      </c>
      <c r="Q117" s="36" t="s">
        <v>130</v>
      </c>
    </row>
    <row r="118" spans="2:17" ht="15">
      <c r="B118" s="17">
        <f t="shared" si="28"/>
        <v>4</v>
      </c>
      <c r="C118" s="18" t="s">
        <v>16</v>
      </c>
      <c r="D118" s="18"/>
      <c r="E118" s="20">
        <f>+regcar!E107</f>
        <v>23</v>
      </c>
      <c r="F118" s="20">
        <f>+regcar!F107</f>
        <v>23</v>
      </c>
      <c r="G118" s="20">
        <f t="shared" si="23"/>
        <v>100</v>
      </c>
      <c r="H118" s="20">
        <f t="shared" si="24"/>
        <v>0</v>
      </c>
      <c r="I118" s="20">
        <f>+regcar!I107</f>
        <v>135</v>
      </c>
      <c r="J118" s="20">
        <f>+regcar!J107</f>
        <v>110</v>
      </c>
      <c r="K118" s="20">
        <f t="shared" si="25"/>
        <v>81.48148148148148</v>
      </c>
      <c r="L118" s="20">
        <f t="shared" si="26"/>
        <v>25</v>
      </c>
      <c r="M118" s="20">
        <f>+regcar!M107</f>
        <v>6279</v>
      </c>
      <c r="N118" s="20">
        <f>+regcar!N107</f>
        <v>4800</v>
      </c>
      <c r="O118" s="20">
        <f>+regcar!O107</f>
        <v>4844</v>
      </c>
      <c r="P118" s="20">
        <f t="shared" si="27"/>
        <v>77.14604236343366</v>
      </c>
      <c r="Q118" s="36" t="s">
        <v>130</v>
      </c>
    </row>
    <row r="119" spans="2:17" ht="15">
      <c r="B119" s="17">
        <f t="shared" si="28"/>
        <v>5</v>
      </c>
      <c r="C119" s="18" t="s">
        <v>17</v>
      </c>
      <c r="D119" s="18"/>
      <c r="E119" s="20">
        <f>+regcar!E108</f>
        <v>14</v>
      </c>
      <c r="F119" s="20">
        <f>+regcar!F108</f>
        <v>14</v>
      </c>
      <c r="G119" s="20">
        <f t="shared" si="23"/>
        <v>100</v>
      </c>
      <c r="H119" s="20">
        <f t="shared" si="24"/>
        <v>0</v>
      </c>
      <c r="I119" s="20">
        <f>+regcar!I108</f>
        <v>32</v>
      </c>
      <c r="J119" s="20">
        <f>+regcar!J108</f>
        <v>18</v>
      </c>
      <c r="K119" s="20">
        <f t="shared" si="25"/>
        <v>56.25</v>
      </c>
      <c r="L119" s="20">
        <f t="shared" si="26"/>
        <v>14</v>
      </c>
      <c r="M119" s="20">
        <f>+regcar!M108</f>
        <v>3723</v>
      </c>
      <c r="N119" s="20">
        <f>+regcar!N108</f>
        <v>2999</v>
      </c>
      <c r="O119" s="20">
        <f>+regcar!O108</f>
        <v>3055</v>
      </c>
      <c r="P119" s="20">
        <f t="shared" si="27"/>
        <v>82.05748052645716</v>
      </c>
      <c r="Q119" s="36" t="s">
        <v>130</v>
      </c>
    </row>
    <row r="120" spans="2:17" ht="15">
      <c r="B120" s="17">
        <f t="shared" si="28"/>
        <v>6</v>
      </c>
      <c r="C120" s="18" t="s">
        <v>131</v>
      </c>
      <c r="D120" s="18"/>
      <c r="E120" s="20">
        <f>+regcar!E109</f>
        <v>42</v>
      </c>
      <c r="F120" s="20">
        <f>+regcar!F109</f>
        <v>42</v>
      </c>
      <c r="G120" s="20">
        <f t="shared" si="23"/>
        <v>100</v>
      </c>
      <c r="H120" s="20">
        <f t="shared" si="24"/>
        <v>0</v>
      </c>
      <c r="I120" s="20">
        <f>+regcar!I109</f>
        <v>250</v>
      </c>
      <c r="J120" s="20">
        <f>+regcar!J109</f>
        <v>169</v>
      </c>
      <c r="K120" s="20">
        <f t="shared" si="25"/>
        <v>67.60000000000001</v>
      </c>
      <c r="L120" s="20">
        <f t="shared" si="26"/>
        <v>81</v>
      </c>
      <c r="M120" s="20">
        <f>+regcar!M109</f>
        <v>22439</v>
      </c>
      <c r="N120" s="20">
        <f>+regcar!N109</f>
        <v>25390</v>
      </c>
      <c r="O120" s="20">
        <f>+regcar!O109</f>
        <v>25895</v>
      </c>
      <c r="P120" s="20">
        <f t="shared" si="27"/>
        <v>115.40175587147377</v>
      </c>
      <c r="Q120" s="36" t="s">
        <v>130</v>
      </c>
    </row>
    <row r="121" spans="2:17" ht="15">
      <c r="B121" s="17">
        <f t="shared" si="28"/>
        <v>7</v>
      </c>
      <c r="C121" s="18" t="s">
        <v>18</v>
      </c>
      <c r="D121" s="18"/>
      <c r="E121" s="20">
        <f>+regcar!E110</f>
        <v>16</v>
      </c>
      <c r="F121" s="20">
        <f>+regcar!F110</f>
        <v>16</v>
      </c>
      <c r="G121" s="20">
        <f t="shared" si="23"/>
        <v>100</v>
      </c>
      <c r="H121" s="20">
        <f t="shared" si="24"/>
        <v>0</v>
      </c>
      <c r="I121" s="20">
        <f>+regcar!I110</f>
        <v>55</v>
      </c>
      <c r="J121" s="20">
        <f>+regcar!J110</f>
        <v>49</v>
      </c>
      <c r="K121" s="20">
        <f t="shared" si="25"/>
        <v>89.0909090909091</v>
      </c>
      <c r="L121" s="20">
        <f t="shared" si="26"/>
        <v>6</v>
      </c>
      <c r="M121" s="20">
        <f>+regcar!M110</f>
        <v>1568</v>
      </c>
      <c r="N121" s="20">
        <f>+regcar!N110</f>
        <v>1680</v>
      </c>
      <c r="O121" s="20">
        <f>+regcar!O110</f>
        <v>1699</v>
      </c>
      <c r="P121" s="20">
        <f t="shared" si="27"/>
        <v>108.3545918367347</v>
      </c>
      <c r="Q121" s="36" t="s">
        <v>130</v>
      </c>
    </row>
    <row r="122" spans="2:17" ht="15">
      <c r="B122" s="17">
        <f t="shared" si="28"/>
        <v>8</v>
      </c>
      <c r="C122" s="18" t="s">
        <v>19</v>
      </c>
      <c r="D122" s="18"/>
      <c r="E122" s="20">
        <f>+regcar!E111</f>
        <v>20</v>
      </c>
      <c r="F122" s="20">
        <f>+regcar!F111</f>
        <v>20</v>
      </c>
      <c r="G122" s="20">
        <f t="shared" si="23"/>
        <v>100</v>
      </c>
      <c r="H122" s="20">
        <f t="shared" si="24"/>
        <v>0</v>
      </c>
      <c r="I122" s="20">
        <f>+regcar!I111</f>
        <v>38</v>
      </c>
      <c r="J122" s="20">
        <f>+regcar!J111</f>
        <v>35</v>
      </c>
      <c r="K122" s="20">
        <f t="shared" si="25"/>
        <v>92.10526315789474</v>
      </c>
      <c r="L122" s="20">
        <f t="shared" si="26"/>
        <v>3</v>
      </c>
      <c r="M122" s="20">
        <f>+regcar!M111</f>
        <v>2273</v>
      </c>
      <c r="N122" s="20">
        <f>+regcar!N111</f>
        <v>1753</v>
      </c>
      <c r="O122" s="20">
        <f>+regcar!O111</f>
        <v>1771</v>
      </c>
      <c r="P122" s="20">
        <f t="shared" si="27"/>
        <v>77.91465024197096</v>
      </c>
      <c r="Q122" s="36" t="s">
        <v>130</v>
      </c>
    </row>
    <row r="123" spans="2:17" ht="15.75" thickBot="1">
      <c r="B123" s="17"/>
      <c r="C123" s="19"/>
      <c r="D123" s="19"/>
      <c r="E123" s="20"/>
      <c r="F123" s="20"/>
      <c r="G123" s="20"/>
      <c r="H123" s="39"/>
      <c r="I123" s="20"/>
      <c r="J123" s="20"/>
      <c r="K123" s="20"/>
      <c r="L123" s="39"/>
      <c r="M123" s="40"/>
      <c r="N123" s="40"/>
      <c r="O123" s="40"/>
      <c r="P123" s="20"/>
      <c r="Q123" s="21"/>
    </row>
    <row r="124" spans="2:17" ht="15.75" thickBot="1">
      <c r="B124" s="23"/>
      <c r="C124" s="24" t="s">
        <v>88</v>
      </c>
      <c r="D124" s="24"/>
      <c r="E124" s="26">
        <f>SUM(E115:E122)</f>
        <v>152</v>
      </c>
      <c r="F124" s="26">
        <f>SUM(F115:F122)</f>
        <v>152</v>
      </c>
      <c r="G124" s="26">
        <f>+F124/E124*100</f>
        <v>100</v>
      </c>
      <c r="H124" s="26">
        <f>SUM(H115:H122)</f>
        <v>0</v>
      </c>
      <c r="I124" s="26">
        <f>SUM(I115:I122)</f>
        <v>671</v>
      </c>
      <c r="J124" s="26">
        <f>SUM(J115:J122)</f>
        <v>505</v>
      </c>
      <c r="K124" s="26">
        <f>+J124/I124*100</f>
        <v>75.26080476900148</v>
      </c>
      <c r="L124" s="26">
        <f>SUM(L115:L122)</f>
        <v>166</v>
      </c>
      <c r="M124" s="26">
        <f>SUM(M115:M122)</f>
        <v>42115</v>
      </c>
      <c r="N124" s="26">
        <f>SUM(N115:N122)</f>
        <v>40751</v>
      </c>
      <c r="O124" s="26">
        <f>SUM(O115:O122)</f>
        <v>41432</v>
      </c>
      <c r="P124" s="26">
        <f>+O124/M124*100</f>
        <v>98.37825002968063</v>
      </c>
      <c r="Q124" s="37"/>
    </row>
    <row r="125" spans="2:12" ht="15">
      <c r="B125" s="217" t="s">
        <v>115</v>
      </c>
      <c r="C125" s="217"/>
      <c r="D125" s="217"/>
      <c r="E125" s="217"/>
      <c r="F125" s="217"/>
      <c r="G125" s="217"/>
      <c r="H125" s="217"/>
      <c r="I125" s="7"/>
      <c r="J125" s="7"/>
      <c r="K125" s="7"/>
      <c r="L125" s="7"/>
    </row>
    <row r="126" spans="2:17" ht="15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</row>
    <row r="127" spans="1:18" ht="15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</row>
    <row r="128" spans="5:12" ht="15">
      <c r="E128" s="28"/>
      <c r="F128" s="28"/>
      <c r="G128" s="29"/>
      <c r="H128" s="30"/>
      <c r="I128" s="30"/>
      <c r="J128" s="30"/>
      <c r="K128" s="30"/>
      <c r="L128" s="30"/>
    </row>
    <row r="129" spans="2:16" ht="16.5" thickBot="1">
      <c r="B129" s="6" t="s">
        <v>132</v>
      </c>
      <c r="M129" s="234"/>
      <c r="N129" s="234"/>
      <c r="O129" s="234"/>
      <c r="P129" s="31"/>
    </row>
    <row r="130" spans="2:17" ht="15">
      <c r="B130" s="224" t="s">
        <v>117</v>
      </c>
      <c r="C130" s="225"/>
      <c r="D130" s="9"/>
      <c r="E130" s="230" t="s">
        <v>107</v>
      </c>
      <c r="F130" s="231"/>
      <c r="G130" s="231"/>
      <c r="H130" s="232"/>
      <c r="I130" s="230" t="s">
        <v>76</v>
      </c>
      <c r="J130" s="231"/>
      <c r="K130" s="231"/>
      <c r="L130" s="232"/>
      <c r="M130" s="233" t="s">
        <v>108</v>
      </c>
      <c r="N130" s="233"/>
      <c r="O130" s="233"/>
      <c r="P130" s="233"/>
      <c r="Q130" s="10" t="s">
        <v>115</v>
      </c>
    </row>
    <row r="131" spans="2:17" ht="15">
      <c r="B131" s="226"/>
      <c r="C131" s="227"/>
      <c r="D131" s="11"/>
      <c r="E131" s="218" t="s">
        <v>77</v>
      </c>
      <c r="F131" s="220" t="s">
        <v>78</v>
      </c>
      <c r="G131" s="220"/>
      <c r="H131" s="221" t="s">
        <v>79</v>
      </c>
      <c r="I131" s="218" t="s">
        <v>77</v>
      </c>
      <c r="J131" s="220" t="s">
        <v>78</v>
      </c>
      <c r="K131" s="220"/>
      <c r="L131" s="221" t="s">
        <v>79</v>
      </c>
      <c r="M131" s="179" t="s">
        <v>177</v>
      </c>
      <c r="N131" s="212" t="s">
        <v>111</v>
      </c>
      <c r="O131" s="213"/>
      <c r="P131" s="214"/>
      <c r="Q131" s="12" t="s">
        <v>118</v>
      </c>
    </row>
    <row r="132" spans="2:17" ht="23.25" thickBot="1">
      <c r="B132" s="228"/>
      <c r="C132" s="229"/>
      <c r="D132" s="13"/>
      <c r="E132" s="219"/>
      <c r="F132" s="14" t="s">
        <v>113</v>
      </c>
      <c r="G132" s="15" t="s">
        <v>80</v>
      </c>
      <c r="H132" s="222"/>
      <c r="I132" s="219"/>
      <c r="J132" s="14" t="s">
        <v>113</v>
      </c>
      <c r="K132" s="15" t="s">
        <v>80</v>
      </c>
      <c r="L132" s="222"/>
      <c r="M132" s="181"/>
      <c r="N132" s="164" t="s">
        <v>174</v>
      </c>
      <c r="O132" s="164" t="s">
        <v>175</v>
      </c>
      <c r="P132" s="165" t="s">
        <v>80</v>
      </c>
      <c r="Q132" s="16" t="s">
        <v>119</v>
      </c>
    </row>
    <row r="133" spans="2:17" ht="15">
      <c r="B133" s="32">
        <v>1</v>
      </c>
      <c r="C133" s="33" t="s">
        <v>103</v>
      </c>
      <c r="D133" s="33"/>
      <c r="E133" s="34">
        <f>+regcar!E102+'[2]reg2'!E59</f>
        <v>18</v>
      </c>
      <c r="F133" s="34">
        <f>+regcar!F102+'[2]reg2'!F59</f>
        <v>18</v>
      </c>
      <c r="G133" s="20">
        <f aca="true" t="shared" si="29" ref="G133:G139">+F133/E133*100</f>
        <v>100</v>
      </c>
      <c r="H133" s="20">
        <f aca="true" t="shared" si="30" ref="H133:H139">+E133-F133</f>
        <v>0</v>
      </c>
      <c r="I133" s="34">
        <f>+regcar!I102+'[2]reg2'!I59</f>
        <v>2</v>
      </c>
      <c r="J133" s="34">
        <f>+regcar!J102+'[2]reg2'!J59</f>
        <v>2</v>
      </c>
      <c r="K133" s="20">
        <f aca="true" t="shared" si="31" ref="K133:K139">+J133/I133*100</f>
        <v>100</v>
      </c>
      <c r="L133" s="20">
        <f aca="true" t="shared" si="32" ref="L133:L139">+I133-J133</f>
        <v>0</v>
      </c>
      <c r="M133" s="34">
        <f>+regcar!M102+'[2]reg2'!M59</f>
        <v>2384</v>
      </c>
      <c r="N133" s="34">
        <f>+regcar!N102+'[2]reg2'!N59</f>
        <v>210</v>
      </c>
      <c r="O133" s="34">
        <f>+regcar!O102+'[2]reg2'!O59</f>
        <v>213</v>
      </c>
      <c r="P133" s="20">
        <f aca="true" t="shared" si="33" ref="P133:P139">+O133/M133*100</f>
        <v>8.934563758389261</v>
      </c>
      <c r="Q133" s="35" t="s">
        <v>133</v>
      </c>
    </row>
    <row r="134" spans="2:17" ht="15">
      <c r="B134" s="17">
        <f aca="true" t="shared" si="34" ref="B134:B139">B133+1</f>
        <v>2</v>
      </c>
      <c r="C134" s="18" t="s">
        <v>12</v>
      </c>
      <c r="D134" s="18"/>
      <c r="E134" s="20">
        <f>+regcar!E100</f>
        <v>21</v>
      </c>
      <c r="F134" s="20">
        <f>+regcar!F100</f>
        <v>21</v>
      </c>
      <c r="G134" s="20">
        <f t="shared" si="29"/>
        <v>100</v>
      </c>
      <c r="H134" s="20">
        <f t="shared" si="30"/>
        <v>0</v>
      </c>
      <c r="I134" s="20">
        <f>+regcar!I100</f>
        <v>69</v>
      </c>
      <c r="J134" s="20">
        <f>+regcar!J100</f>
        <v>58</v>
      </c>
      <c r="K134" s="20">
        <f t="shared" si="31"/>
        <v>84.05797101449275</v>
      </c>
      <c r="L134" s="20">
        <f t="shared" si="32"/>
        <v>11</v>
      </c>
      <c r="M134" s="20">
        <f>+regcar!M100</f>
        <v>5469</v>
      </c>
      <c r="N134" s="20">
        <f>+regcar!N100</f>
        <v>4320</v>
      </c>
      <c r="O134" s="20">
        <f>+regcar!O100</f>
        <v>4392</v>
      </c>
      <c r="P134" s="20">
        <f t="shared" si="33"/>
        <v>80.30718595721339</v>
      </c>
      <c r="Q134" s="36" t="s">
        <v>130</v>
      </c>
    </row>
    <row r="135" spans="2:17" ht="15">
      <c r="B135" s="17">
        <f t="shared" si="34"/>
        <v>3</v>
      </c>
      <c r="C135" s="18" t="s">
        <v>134</v>
      </c>
      <c r="D135" s="18"/>
      <c r="E135" s="20">
        <f>+'[2]reg2'!E55</f>
        <v>16</v>
      </c>
      <c r="F135" s="20">
        <f>+'[2]reg2'!F55</f>
        <v>16</v>
      </c>
      <c r="G135" s="20">
        <f t="shared" si="29"/>
        <v>100</v>
      </c>
      <c r="H135" s="20">
        <f t="shared" si="30"/>
        <v>0</v>
      </c>
      <c r="I135" s="20">
        <f>+'[2]reg2'!I55</f>
        <v>73</v>
      </c>
      <c r="J135" s="20">
        <f>+'[2]reg2'!J55</f>
        <v>45</v>
      </c>
      <c r="K135" s="20">
        <f t="shared" si="31"/>
        <v>61.64383561643836</v>
      </c>
      <c r="L135" s="20">
        <f t="shared" si="32"/>
        <v>28</v>
      </c>
      <c r="M135" s="20">
        <f>+'[2]reg2'!M55</f>
        <v>4056</v>
      </c>
      <c r="N135" s="20">
        <f>+'[2]reg2'!N55</f>
        <v>3014</v>
      </c>
      <c r="O135" s="20">
        <f>+'[2]reg2'!O55</f>
        <v>3129</v>
      </c>
      <c r="P135" s="20">
        <f t="shared" si="33"/>
        <v>77.14497041420118</v>
      </c>
      <c r="Q135" s="36" t="s">
        <v>135</v>
      </c>
    </row>
    <row r="136" spans="2:17" ht="15">
      <c r="B136" s="17">
        <f t="shared" si="34"/>
        <v>4</v>
      </c>
      <c r="C136" s="18" t="s">
        <v>136</v>
      </c>
      <c r="D136" s="18"/>
      <c r="E136" s="20">
        <f>+regcar!E101</f>
        <v>21</v>
      </c>
      <c r="F136" s="20">
        <f>+regcar!F101</f>
        <v>21</v>
      </c>
      <c r="G136" s="20">
        <f t="shared" si="29"/>
        <v>100</v>
      </c>
      <c r="H136" s="20">
        <f t="shared" si="30"/>
        <v>0</v>
      </c>
      <c r="I136" s="20">
        <f>+regcar!I101</f>
        <v>37</v>
      </c>
      <c r="J136" s="20">
        <f>+regcar!J101</f>
        <v>34</v>
      </c>
      <c r="K136" s="20">
        <f t="shared" si="31"/>
        <v>91.8918918918919</v>
      </c>
      <c r="L136" s="20">
        <f t="shared" si="32"/>
        <v>3</v>
      </c>
      <c r="M136" s="20">
        <f>+regcar!M101</f>
        <v>3142</v>
      </c>
      <c r="N136" s="20">
        <f>+regcar!N101</f>
        <v>1529</v>
      </c>
      <c r="O136" s="20">
        <f>+regcar!O101</f>
        <v>1529</v>
      </c>
      <c r="P136" s="20">
        <f t="shared" si="33"/>
        <v>48.663271801400384</v>
      </c>
      <c r="Q136" s="36" t="s">
        <v>130</v>
      </c>
    </row>
    <row r="137" spans="2:17" ht="15">
      <c r="B137" s="17">
        <f t="shared" si="34"/>
        <v>5</v>
      </c>
      <c r="C137" s="18" t="s">
        <v>137</v>
      </c>
      <c r="D137" s="18"/>
      <c r="E137" s="20">
        <f>+'[2]reg2'!E56</f>
        <v>22</v>
      </c>
      <c r="F137" s="20">
        <f>+'[2]reg2'!F56</f>
        <v>22</v>
      </c>
      <c r="G137" s="20">
        <f t="shared" si="29"/>
        <v>100</v>
      </c>
      <c r="H137" s="20">
        <f t="shared" si="30"/>
        <v>0</v>
      </c>
      <c r="I137" s="20">
        <f>+'[2]reg2'!I56</f>
        <v>150</v>
      </c>
      <c r="J137" s="20">
        <f>+'[2]reg2'!J56</f>
        <v>121</v>
      </c>
      <c r="K137" s="20">
        <f t="shared" si="31"/>
        <v>80.66666666666666</v>
      </c>
      <c r="L137" s="20">
        <f t="shared" si="32"/>
        <v>29</v>
      </c>
      <c r="M137" s="20">
        <f>+'[2]reg2'!M56</f>
        <v>4174</v>
      </c>
      <c r="N137" s="20">
        <f>+'[2]reg2'!N56</f>
        <v>3387</v>
      </c>
      <c r="O137" s="20">
        <f>+'[2]reg2'!O56</f>
        <v>3530</v>
      </c>
      <c r="P137" s="20">
        <f t="shared" si="33"/>
        <v>84.57115476760902</v>
      </c>
      <c r="Q137" s="36" t="s">
        <v>135</v>
      </c>
    </row>
    <row r="138" spans="2:17" ht="15">
      <c r="B138" s="17">
        <f t="shared" si="34"/>
        <v>6</v>
      </c>
      <c r="C138" s="18" t="s">
        <v>138</v>
      </c>
      <c r="D138" s="18"/>
      <c r="E138" s="20">
        <f>+'[2]reg2'!E57</f>
        <v>22</v>
      </c>
      <c r="F138" s="20">
        <f>+'[2]reg2'!F57</f>
        <v>22</v>
      </c>
      <c r="G138" s="20">
        <f t="shared" si="29"/>
        <v>100</v>
      </c>
      <c r="H138" s="20">
        <f t="shared" si="30"/>
        <v>0</v>
      </c>
      <c r="I138" s="20">
        <f>+'[2]reg2'!I57</f>
        <v>124</v>
      </c>
      <c r="J138" s="20">
        <f>+'[2]reg2'!J57</f>
        <v>72</v>
      </c>
      <c r="K138" s="20">
        <f t="shared" si="31"/>
        <v>58.06451612903226</v>
      </c>
      <c r="L138" s="20">
        <f t="shared" si="32"/>
        <v>52</v>
      </c>
      <c r="M138" s="20">
        <f>+'[2]reg2'!M57</f>
        <v>3207</v>
      </c>
      <c r="N138" s="20">
        <f>+'[2]reg2'!N57</f>
        <v>2237</v>
      </c>
      <c r="O138" s="20">
        <f>+'[2]reg2'!O57</f>
        <v>2269</v>
      </c>
      <c r="P138" s="20">
        <f t="shared" si="33"/>
        <v>70.75148113501714</v>
      </c>
      <c r="Q138" s="36" t="s">
        <v>135</v>
      </c>
    </row>
    <row r="139" spans="2:17" ht="15">
      <c r="B139" s="17">
        <f t="shared" si="34"/>
        <v>7</v>
      </c>
      <c r="C139" s="18" t="s">
        <v>139</v>
      </c>
      <c r="D139" s="18"/>
      <c r="E139" s="20">
        <f>+'[2]reg2'!E58</f>
        <v>13</v>
      </c>
      <c r="F139" s="20">
        <f>+'[2]reg2'!F58</f>
        <v>13</v>
      </c>
      <c r="G139" s="20">
        <f t="shared" si="29"/>
        <v>100</v>
      </c>
      <c r="H139" s="20">
        <f t="shared" si="30"/>
        <v>0</v>
      </c>
      <c r="I139" s="20">
        <f>+'[2]reg2'!I58</f>
        <v>92</v>
      </c>
      <c r="J139" s="20">
        <f>+'[2]reg2'!J58</f>
        <v>85</v>
      </c>
      <c r="K139" s="20">
        <f t="shared" si="31"/>
        <v>92.3913043478261</v>
      </c>
      <c r="L139" s="20">
        <f t="shared" si="32"/>
        <v>7</v>
      </c>
      <c r="M139" s="20">
        <f>+'[2]reg2'!M58</f>
        <v>3128</v>
      </c>
      <c r="N139" s="20">
        <f>+'[2]reg2'!N58</f>
        <v>2470</v>
      </c>
      <c r="O139" s="20">
        <f>+'[2]reg2'!O58</f>
        <v>2518</v>
      </c>
      <c r="P139" s="20">
        <f t="shared" si="33"/>
        <v>80.49872122762149</v>
      </c>
      <c r="Q139" s="36" t="s">
        <v>135</v>
      </c>
    </row>
    <row r="140" spans="2:17" ht="15.75" thickBot="1">
      <c r="B140" s="17"/>
      <c r="C140" s="18"/>
      <c r="D140" s="18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</row>
    <row r="141" spans="2:17" ht="15.75" thickBot="1">
      <c r="B141" s="23"/>
      <c r="C141" s="24" t="s">
        <v>88</v>
      </c>
      <c r="D141" s="24"/>
      <c r="E141" s="26">
        <f>SUM(E133:E139)</f>
        <v>133</v>
      </c>
      <c r="F141" s="26">
        <f>SUM(F133:F139)</f>
        <v>133</v>
      </c>
      <c r="G141" s="26">
        <f>+F141/E141*100</f>
        <v>100</v>
      </c>
      <c r="H141" s="26">
        <f>SUM(H133:H139)</f>
        <v>0</v>
      </c>
      <c r="I141" s="26">
        <f>SUM(I133:I139)</f>
        <v>547</v>
      </c>
      <c r="J141" s="26">
        <f>SUM(J133:J139)</f>
        <v>417</v>
      </c>
      <c r="K141" s="26">
        <f>+J141/I141*100</f>
        <v>76.23400365630712</v>
      </c>
      <c r="L141" s="26">
        <f>SUM(L133:L139)</f>
        <v>130</v>
      </c>
      <c r="M141" s="26">
        <f>SUM(M133:M139)</f>
        <v>25560</v>
      </c>
      <c r="N141" s="26">
        <f>SUM(N133:N139)</f>
        <v>17167</v>
      </c>
      <c r="O141" s="26">
        <f>SUM(O133:O139)</f>
        <v>17580</v>
      </c>
      <c r="P141" s="26">
        <f>+O141/M141*100</f>
        <v>68.7793427230047</v>
      </c>
      <c r="Q141" s="37"/>
    </row>
    <row r="142" spans="2:12" ht="15">
      <c r="B142" s="217" t="s">
        <v>115</v>
      </c>
      <c r="C142" s="217"/>
      <c r="D142" s="217"/>
      <c r="E142" s="217"/>
      <c r="F142" s="217"/>
      <c r="G142" s="217"/>
      <c r="H142" s="217"/>
      <c r="I142" s="7"/>
      <c r="J142" s="7"/>
      <c r="K142" s="7"/>
      <c r="L142" s="7"/>
    </row>
    <row r="143" spans="2:17" ht="15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</row>
    <row r="144" spans="1:18" ht="15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</row>
    <row r="145" spans="5:12" ht="15">
      <c r="E145" s="28"/>
      <c r="F145" s="28"/>
      <c r="G145" s="29"/>
      <c r="H145" s="30"/>
      <c r="I145" s="30"/>
      <c r="J145" s="30"/>
      <c r="K145" s="30"/>
      <c r="L145" s="30"/>
    </row>
    <row r="146" spans="2:16" ht="16.5" thickBot="1">
      <c r="B146" s="6" t="s">
        <v>140</v>
      </c>
      <c r="M146" s="234"/>
      <c r="N146" s="234"/>
      <c r="O146" s="234"/>
      <c r="P146" s="31"/>
    </row>
    <row r="147" spans="2:17" ht="15">
      <c r="B147" s="224" t="s">
        <v>117</v>
      </c>
      <c r="C147" s="225"/>
      <c r="D147" s="9"/>
      <c r="E147" s="230" t="s">
        <v>107</v>
      </c>
      <c r="F147" s="231"/>
      <c r="G147" s="231"/>
      <c r="H147" s="232"/>
      <c r="I147" s="230" t="s">
        <v>76</v>
      </c>
      <c r="J147" s="231"/>
      <c r="K147" s="231"/>
      <c r="L147" s="232"/>
      <c r="M147" s="233" t="s">
        <v>108</v>
      </c>
      <c r="N147" s="233"/>
      <c r="O147" s="233"/>
      <c r="P147" s="233"/>
      <c r="Q147" s="10" t="s">
        <v>115</v>
      </c>
    </row>
    <row r="148" spans="2:17" ht="15">
      <c r="B148" s="226"/>
      <c r="C148" s="227"/>
      <c r="D148" s="11"/>
      <c r="E148" s="218" t="s">
        <v>77</v>
      </c>
      <c r="F148" s="220" t="s">
        <v>78</v>
      </c>
      <c r="G148" s="220"/>
      <c r="H148" s="221" t="s">
        <v>79</v>
      </c>
      <c r="I148" s="218" t="s">
        <v>77</v>
      </c>
      <c r="J148" s="220" t="s">
        <v>78</v>
      </c>
      <c r="K148" s="220"/>
      <c r="L148" s="221" t="s">
        <v>79</v>
      </c>
      <c r="M148" s="179" t="s">
        <v>177</v>
      </c>
      <c r="N148" s="212" t="s">
        <v>111</v>
      </c>
      <c r="O148" s="213"/>
      <c r="P148" s="214"/>
      <c r="Q148" s="12" t="s">
        <v>118</v>
      </c>
    </row>
    <row r="149" spans="2:17" ht="23.25" thickBot="1">
      <c r="B149" s="228"/>
      <c r="C149" s="229"/>
      <c r="D149" s="13"/>
      <c r="E149" s="219"/>
      <c r="F149" s="14" t="s">
        <v>113</v>
      </c>
      <c r="G149" s="15" t="s">
        <v>80</v>
      </c>
      <c r="H149" s="222"/>
      <c r="I149" s="219"/>
      <c r="J149" s="14" t="s">
        <v>113</v>
      </c>
      <c r="K149" s="15" t="s">
        <v>80</v>
      </c>
      <c r="L149" s="222"/>
      <c r="M149" s="181"/>
      <c r="N149" s="164" t="s">
        <v>174</v>
      </c>
      <c r="O149" s="164" t="s">
        <v>175</v>
      </c>
      <c r="P149" s="165" t="s">
        <v>80</v>
      </c>
      <c r="Q149" s="16" t="s">
        <v>119</v>
      </c>
    </row>
    <row r="150" spans="2:17" ht="15">
      <c r="B150" s="32">
        <v>1</v>
      </c>
      <c r="C150" s="33" t="s">
        <v>10</v>
      </c>
      <c r="D150" s="33"/>
      <c r="E150" s="34">
        <f>+regcar!E132</f>
        <v>11</v>
      </c>
      <c r="F150" s="34">
        <f>+regcar!F132</f>
        <v>11</v>
      </c>
      <c r="G150" s="20">
        <f aca="true" t="shared" si="35" ref="G150:G159">+F150/E150*100</f>
        <v>100</v>
      </c>
      <c r="H150" s="20">
        <f aca="true" t="shared" si="36" ref="H150:H159">+E150-F150</f>
        <v>0</v>
      </c>
      <c r="I150" s="34">
        <f>+regcar!I132</f>
        <v>34</v>
      </c>
      <c r="J150" s="34">
        <f>+regcar!J132</f>
        <v>30</v>
      </c>
      <c r="K150" s="20">
        <f aca="true" t="shared" si="37" ref="K150:K159">+J150/I150*100</f>
        <v>88.23529411764706</v>
      </c>
      <c r="L150" s="20">
        <f aca="true" t="shared" si="38" ref="L150:L159">+I150-J150</f>
        <v>4</v>
      </c>
      <c r="M150" s="34">
        <f>+regcar!M132</f>
        <v>1190</v>
      </c>
      <c r="N150" s="34">
        <f>+regcar!N132</f>
        <v>1238</v>
      </c>
      <c r="O150" s="34">
        <f>+regcar!O132</f>
        <v>1319</v>
      </c>
      <c r="P150" s="20">
        <f aca="true" t="shared" si="39" ref="P150:P159">+O150/M150*100</f>
        <v>110.84033613445379</v>
      </c>
      <c r="Q150" s="35" t="s">
        <v>141</v>
      </c>
    </row>
    <row r="151" spans="2:17" ht="15">
      <c r="B151" s="17">
        <f aca="true" t="shared" si="40" ref="B151:B159">B150+1</f>
        <v>2</v>
      </c>
      <c r="C151" s="18" t="s">
        <v>64</v>
      </c>
      <c r="D151" s="18"/>
      <c r="E151" s="20">
        <f>+regcar!E133</f>
        <v>22</v>
      </c>
      <c r="F151" s="20">
        <f>+regcar!F133</f>
        <v>22</v>
      </c>
      <c r="G151" s="20">
        <f t="shared" si="35"/>
        <v>100</v>
      </c>
      <c r="H151" s="20">
        <f t="shared" si="36"/>
        <v>0</v>
      </c>
      <c r="I151" s="20">
        <f>+regcar!I133</f>
        <v>239</v>
      </c>
      <c r="J151" s="20">
        <f>+regcar!J133</f>
        <v>184</v>
      </c>
      <c r="K151" s="20">
        <f t="shared" si="37"/>
        <v>76.98744769874477</v>
      </c>
      <c r="L151" s="20">
        <f t="shared" si="38"/>
        <v>55</v>
      </c>
      <c r="M151" s="20">
        <f>+regcar!M133</f>
        <v>6800</v>
      </c>
      <c r="N151" s="20">
        <f>+regcar!N133</f>
        <v>8633</v>
      </c>
      <c r="O151" s="20">
        <f>+regcar!O133</f>
        <v>8908</v>
      </c>
      <c r="P151" s="20">
        <f t="shared" si="39"/>
        <v>131</v>
      </c>
      <c r="Q151" s="36" t="s">
        <v>141</v>
      </c>
    </row>
    <row r="152" spans="2:17" ht="15">
      <c r="B152" s="17">
        <f t="shared" si="40"/>
        <v>3</v>
      </c>
      <c r="C152" s="18" t="s">
        <v>65</v>
      </c>
      <c r="D152" s="18"/>
      <c r="E152" s="20">
        <f>+regcar!E134</f>
        <v>14</v>
      </c>
      <c r="F152" s="20">
        <f>+regcar!F134</f>
        <v>14</v>
      </c>
      <c r="G152" s="20">
        <f t="shared" si="35"/>
        <v>100</v>
      </c>
      <c r="H152" s="20">
        <f t="shared" si="36"/>
        <v>0</v>
      </c>
      <c r="I152" s="20">
        <f>+regcar!I134</f>
        <v>55</v>
      </c>
      <c r="J152" s="20">
        <f>+regcar!J134</f>
        <v>29</v>
      </c>
      <c r="K152" s="20">
        <f t="shared" si="37"/>
        <v>52.72727272727272</v>
      </c>
      <c r="L152" s="20">
        <f t="shared" si="38"/>
        <v>26</v>
      </c>
      <c r="M152" s="20">
        <f>+regcar!M134</f>
        <v>1712</v>
      </c>
      <c r="N152" s="20">
        <f>+regcar!N134</f>
        <v>2028</v>
      </c>
      <c r="O152" s="20">
        <f>+regcar!O134</f>
        <v>2078</v>
      </c>
      <c r="P152" s="20">
        <f t="shared" si="39"/>
        <v>121.3785046728972</v>
      </c>
      <c r="Q152" s="36" t="s">
        <v>141</v>
      </c>
    </row>
    <row r="153" spans="2:17" ht="15">
      <c r="B153" s="17">
        <f t="shared" si="40"/>
        <v>4</v>
      </c>
      <c r="C153" s="18" t="s">
        <v>142</v>
      </c>
      <c r="D153" s="18"/>
      <c r="E153" s="20">
        <f>+regcar!E135</f>
        <v>16</v>
      </c>
      <c r="F153" s="20">
        <f>+regcar!F135</f>
        <v>16</v>
      </c>
      <c r="G153" s="20">
        <f t="shared" si="35"/>
        <v>100</v>
      </c>
      <c r="H153" s="20">
        <f t="shared" si="36"/>
        <v>0</v>
      </c>
      <c r="I153" s="20">
        <f>+regcar!I135</f>
        <v>110</v>
      </c>
      <c r="J153" s="20">
        <f>+regcar!J135</f>
        <v>84</v>
      </c>
      <c r="K153" s="20">
        <f t="shared" si="37"/>
        <v>76.36363636363637</v>
      </c>
      <c r="L153" s="20">
        <f t="shared" si="38"/>
        <v>26</v>
      </c>
      <c r="M153" s="20">
        <f>+regcar!M135</f>
        <v>6462</v>
      </c>
      <c r="N153" s="20">
        <f>+regcar!N135</f>
        <v>8902</v>
      </c>
      <c r="O153" s="20">
        <f>+regcar!O135</f>
        <v>9074</v>
      </c>
      <c r="P153" s="20">
        <f t="shared" si="39"/>
        <v>140.42092231507272</v>
      </c>
      <c r="Q153" s="36" t="s">
        <v>141</v>
      </c>
    </row>
    <row r="154" spans="2:17" ht="15">
      <c r="B154" s="17">
        <f t="shared" si="40"/>
        <v>5</v>
      </c>
      <c r="C154" s="18" t="s">
        <v>67</v>
      </c>
      <c r="D154" s="18"/>
      <c r="E154" s="20">
        <f>+regcar!E136</f>
        <v>11</v>
      </c>
      <c r="F154" s="20">
        <f>+regcar!F136</f>
        <v>11</v>
      </c>
      <c r="G154" s="20">
        <f t="shared" si="35"/>
        <v>100</v>
      </c>
      <c r="H154" s="20">
        <f t="shared" si="36"/>
        <v>0</v>
      </c>
      <c r="I154" s="20">
        <f>+regcar!I136</f>
        <v>49</v>
      </c>
      <c r="J154" s="20">
        <f>+regcar!J136</f>
        <v>39</v>
      </c>
      <c r="K154" s="20">
        <f t="shared" si="37"/>
        <v>79.59183673469387</v>
      </c>
      <c r="L154" s="20">
        <f t="shared" si="38"/>
        <v>10</v>
      </c>
      <c r="M154" s="20">
        <f>+regcar!M136</f>
        <v>2189</v>
      </c>
      <c r="N154" s="20">
        <f>+regcar!N136</f>
        <v>1908</v>
      </c>
      <c r="O154" s="20">
        <f>+regcar!O136</f>
        <v>1954</v>
      </c>
      <c r="P154" s="20">
        <f t="shared" si="39"/>
        <v>89.26450433988123</v>
      </c>
      <c r="Q154" s="36" t="s">
        <v>141</v>
      </c>
    </row>
    <row r="155" spans="2:17" ht="15">
      <c r="B155" s="17">
        <f t="shared" si="40"/>
        <v>6</v>
      </c>
      <c r="C155" s="18" t="s">
        <v>8</v>
      </c>
      <c r="D155" s="18"/>
      <c r="E155" s="20">
        <f>+regcar!E137+regcar!E119</f>
        <v>9</v>
      </c>
      <c r="F155" s="20">
        <f>+regcar!F137+regcar!F119</f>
        <v>9</v>
      </c>
      <c r="G155" s="20">
        <f t="shared" si="35"/>
        <v>100</v>
      </c>
      <c r="H155" s="20">
        <f t="shared" si="36"/>
        <v>0</v>
      </c>
      <c r="I155" s="20">
        <f>+regcar!I137+regcar!I119</f>
        <v>144</v>
      </c>
      <c r="J155" s="20">
        <f>+regcar!J137+regcar!J119</f>
        <v>113</v>
      </c>
      <c r="K155" s="20">
        <f t="shared" si="37"/>
        <v>78.47222222222221</v>
      </c>
      <c r="L155" s="20">
        <f t="shared" si="38"/>
        <v>31</v>
      </c>
      <c r="M155" s="20">
        <f>+regcar!M137+regcar!M119</f>
        <v>5834</v>
      </c>
      <c r="N155" s="20">
        <f>+regcar!N137+regcar!N119</f>
        <v>4859</v>
      </c>
      <c r="O155" s="20">
        <f>+regcar!O137+regcar!O119</f>
        <v>5216</v>
      </c>
      <c r="P155" s="20">
        <f t="shared" si="39"/>
        <v>89.40692492286595</v>
      </c>
      <c r="Q155" s="36" t="s">
        <v>143</v>
      </c>
    </row>
    <row r="156" spans="2:17" ht="15">
      <c r="B156" s="17">
        <f t="shared" si="40"/>
        <v>7</v>
      </c>
      <c r="C156" s="18" t="s">
        <v>23</v>
      </c>
      <c r="D156" s="18"/>
      <c r="E156" s="20">
        <f>+regcar!E138</f>
        <v>15</v>
      </c>
      <c r="F156" s="20">
        <f>+regcar!F138</f>
        <v>15</v>
      </c>
      <c r="G156" s="20">
        <f t="shared" si="35"/>
        <v>100</v>
      </c>
      <c r="H156" s="20">
        <f t="shared" si="36"/>
        <v>0</v>
      </c>
      <c r="I156" s="20">
        <f>+regcar!I138</f>
        <v>58</v>
      </c>
      <c r="J156" s="20">
        <f>+regcar!J138</f>
        <v>41</v>
      </c>
      <c r="K156" s="20">
        <f t="shared" si="37"/>
        <v>70.6896551724138</v>
      </c>
      <c r="L156" s="20">
        <f t="shared" si="38"/>
        <v>17</v>
      </c>
      <c r="M156" s="20">
        <f>+regcar!M138</f>
        <v>2215</v>
      </c>
      <c r="N156" s="20">
        <f>+regcar!N138</f>
        <v>2583</v>
      </c>
      <c r="O156" s="20">
        <f>+regcar!O138</f>
        <v>2624</v>
      </c>
      <c r="P156" s="20">
        <f t="shared" si="39"/>
        <v>118.46501128668172</v>
      </c>
      <c r="Q156" s="36" t="s">
        <v>141</v>
      </c>
    </row>
    <row r="157" spans="2:17" ht="15">
      <c r="B157" s="17">
        <f t="shared" si="40"/>
        <v>8</v>
      </c>
      <c r="C157" s="18" t="s">
        <v>68</v>
      </c>
      <c r="D157" s="18"/>
      <c r="E157" s="20">
        <f>+regcar!E139</f>
        <v>8</v>
      </c>
      <c r="F157" s="20">
        <f>+regcar!F139</f>
        <v>8</v>
      </c>
      <c r="G157" s="20">
        <f t="shared" si="35"/>
        <v>100</v>
      </c>
      <c r="H157" s="20">
        <f t="shared" si="36"/>
        <v>0</v>
      </c>
      <c r="I157" s="20">
        <f>+regcar!I139</f>
        <v>25</v>
      </c>
      <c r="J157" s="20">
        <f>+regcar!J139</f>
        <v>11</v>
      </c>
      <c r="K157" s="20">
        <f t="shared" si="37"/>
        <v>44</v>
      </c>
      <c r="L157" s="20">
        <f t="shared" si="38"/>
        <v>14</v>
      </c>
      <c r="M157" s="20">
        <f>+regcar!M139</f>
        <v>1765</v>
      </c>
      <c r="N157" s="20">
        <f>+regcar!N139</f>
        <v>1705</v>
      </c>
      <c r="O157" s="20">
        <f>+regcar!O139</f>
        <v>1765</v>
      </c>
      <c r="P157" s="20">
        <f t="shared" si="39"/>
        <v>100</v>
      </c>
      <c r="Q157" s="36" t="s">
        <v>141</v>
      </c>
    </row>
    <row r="158" spans="2:17" ht="15">
      <c r="B158" s="17">
        <f t="shared" si="40"/>
        <v>9</v>
      </c>
      <c r="C158" s="18" t="s">
        <v>69</v>
      </c>
      <c r="D158" s="18"/>
      <c r="E158" s="20">
        <f>+regcar!E140</f>
        <v>19</v>
      </c>
      <c r="F158" s="20">
        <f>+regcar!F140</f>
        <v>19</v>
      </c>
      <c r="G158" s="20">
        <f t="shared" si="35"/>
        <v>100</v>
      </c>
      <c r="H158" s="20">
        <f t="shared" si="36"/>
        <v>0</v>
      </c>
      <c r="I158" s="20">
        <f>+regcar!I140</f>
        <v>86</v>
      </c>
      <c r="J158" s="20">
        <f>+regcar!J140</f>
        <v>45</v>
      </c>
      <c r="K158" s="20">
        <f t="shared" si="37"/>
        <v>52.32558139534884</v>
      </c>
      <c r="L158" s="20">
        <f t="shared" si="38"/>
        <v>41</v>
      </c>
      <c r="M158" s="20">
        <f>+regcar!M140</f>
        <v>2644</v>
      </c>
      <c r="N158" s="20">
        <f>+regcar!N140</f>
        <v>3641</v>
      </c>
      <c r="O158" s="20">
        <f>+regcar!O140</f>
        <v>3746</v>
      </c>
      <c r="P158" s="20">
        <f t="shared" si="39"/>
        <v>141.67927382753405</v>
      </c>
      <c r="Q158" s="36" t="s">
        <v>141</v>
      </c>
    </row>
    <row r="159" spans="2:17" ht="15">
      <c r="B159" s="17">
        <f t="shared" si="40"/>
        <v>10</v>
      </c>
      <c r="C159" s="18" t="s">
        <v>70</v>
      </c>
      <c r="D159" s="18"/>
      <c r="E159" s="20">
        <f>+regcar!E141</f>
        <v>19</v>
      </c>
      <c r="F159" s="20">
        <f>+regcar!F141</f>
        <v>19</v>
      </c>
      <c r="G159" s="20">
        <f t="shared" si="35"/>
        <v>100</v>
      </c>
      <c r="H159" s="20">
        <f t="shared" si="36"/>
        <v>0</v>
      </c>
      <c r="I159" s="20">
        <f>+regcar!I141</f>
        <v>89</v>
      </c>
      <c r="J159" s="20">
        <f>+regcar!J141</f>
        <v>57</v>
      </c>
      <c r="K159" s="20">
        <f t="shared" si="37"/>
        <v>64.04494382022472</v>
      </c>
      <c r="L159" s="20">
        <f t="shared" si="38"/>
        <v>32</v>
      </c>
      <c r="M159" s="20">
        <f>+regcar!M141</f>
        <v>4227</v>
      </c>
      <c r="N159" s="20">
        <f>+regcar!N141</f>
        <v>4682</v>
      </c>
      <c r="O159" s="20">
        <f>+regcar!O141</f>
        <v>4772</v>
      </c>
      <c r="P159" s="20">
        <f t="shared" si="39"/>
        <v>112.89330494440502</v>
      </c>
      <c r="Q159" s="36" t="s">
        <v>141</v>
      </c>
    </row>
    <row r="160" spans="2:17" ht="15.75" thickBot="1">
      <c r="B160" s="17"/>
      <c r="C160" s="18"/>
      <c r="D160" s="18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</row>
    <row r="161" spans="2:17" ht="15.75" thickBot="1">
      <c r="B161" s="23"/>
      <c r="C161" s="24" t="s">
        <v>88</v>
      </c>
      <c r="D161" s="24"/>
      <c r="E161" s="26">
        <f>SUM(E150:E159)</f>
        <v>144</v>
      </c>
      <c r="F161" s="26">
        <f>SUM(F150:F159)</f>
        <v>144</v>
      </c>
      <c r="G161" s="26">
        <f>+F161/E161*100</f>
        <v>100</v>
      </c>
      <c r="H161" s="26">
        <f>SUM(H150:H159)</f>
        <v>0</v>
      </c>
      <c r="I161" s="26">
        <f>SUM(I150:I159)</f>
        <v>889</v>
      </c>
      <c r="J161" s="26">
        <f>SUM(J150:J159)</f>
        <v>633</v>
      </c>
      <c r="K161" s="26">
        <f>+J161/I161*100</f>
        <v>71.20359955005624</v>
      </c>
      <c r="L161" s="26">
        <f>SUM(L150:L159)</f>
        <v>256</v>
      </c>
      <c r="M161" s="26">
        <f>SUM(M150:M159)</f>
        <v>35038</v>
      </c>
      <c r="N161" s="26">
        <f>SUM(N150:N159)</f>
        <v>40179</v>
      </c>
      <c r="O161" s="26">
        <f>SUM(O150:O159)</f>
        <v>41456</v>
      </c>
      <c r="P161" s="26">
        <f>+O161/M161*100</f>
        <v>118.31725555111593</v>
      </c>
      <c r="Q161" s="37"/>
    </row>
  </sheetData>
  <sheetProtection/>
  <mergeCells count="127">
    <mergeCell ref="N131:P131"/>
    <mergeCell ref="I113:I114"/>
    <mergeCell ref="N21:P21"/>
    <mergeCell ref="N58:P58"/>
    <mergeCell ref="N81:P81"/>
    <mergeCell ref="N92:P92"/>
    <mergeCell ref="N113:P113"/>
    <mergeCell ref="A127:R127"/>
    <mergeCell ref="I131:I132"/>
    <mergeCell ref="M146:O146"/>
    <mergeCell ref="B147:C149"/>
    <mergeCell ref="E147:H147"/>
    <mergeCell ref="I147:L147"/>
    <mergeCell ref="M147:P147"/>
    <mergeCell ref="E148:E149"/>
    <mergeCell ref="F148:G148"/>
    <mergeCell ref="H148:H149"/>
    <mergeCell ref="N148:P148"/>
    <mergeCell ref="J148:K148"/>
    <mergeCell ref="L148:L149"/>
    <mergeCell ref="M148:M149"/>
    <mergeCell ref="B142:H142"/>
    <mergeCell ref="B143:Q143"/>
    <mergeCell ref="A144:R144"/>
    <mergeCell ref="I148:I149"/>
    <mergeCell ref="J131:K131"/>
    <mergeCell ref="L131:L132"/>
    <mergeCell ref="B130:C132"/>
    <mergeCell ref="E130:H130"/>
    <mergeCell ref="I130:L130"/>
    <mergeCell ref="M130:P130"/>
    <mergeCell ref="E131:E132"/>
    <mergeCell ref="F131:G131"/>
    <mergeCell ref="H131:H132"/>
    <mergeCell ref="M131:M132"/>
    <mergeCell ref="J113:K113"/>
    <mergeCell ref="L113:L114"/>
    <mergeCell ref="M113:M114"/>
    <mergeCell ref="B125:H125"/>
    <mergeCell ref="F113:G113"/>
    <mergeCell ref="H113:H114"/>
    <mergeCell ref="B126:Q126"/>
    <mergeCell ref="M129:O129"/>
    <mergeCell ref="B107:H107"/>
    <mergeCell ref="B108:Q108"/>
    <mergeCell ref="M111:O111"/>
    <mergeCell ref="B112:C114"/>
    <mergeCell ref="E112:H112"/>
    <mergeCell ref="I112:L112"/>
    <mergeCell ref="M112:P112"/>
    <mergeCell ref="E113:E114"/>
    <mergeCell ref="H92:H93"/>
    <mergeCell ref="I92:I93"/>
    <mergeCell ref="J92:K92"/>
    <mergeCell ref="L92:L93"/>
    <mergeCell ref="M92:M93"/>
    <mergeCell ref="B86:H86"/>
    <mergeCell ref="B87:Q87"/>
    <mergeCell ref="M90:O90"/>
    <mergeCell ref="B91:C93"/>
    <mergeCell ref="E91:H91"/>
    <mergeCell ref="I91:L91"/>
    <mergeCell ref="M91:P91"/>
    <mergeCell ref="E92:E93"/>
    <mergeCell ref="F92:G92"/>
    <mergeCell ref="F81:G81"/>
    <mergeCell ref="H81:H82"/>
    <mergeCell ref="I81:I82"/>
    <mergeCell ref="J81:K81"/>
    <mergeCell ref="L81:L82"/>
    <mergeCell ref="M81:M82"/>
    <mergeCell ref="M58:M59"/>
    <mergeCell ref="B75:H75"/>
    <mergeCell ref="B76:Q76"/>
    <mergeCell ref="M79:O79"/>
    <mergeCell ref="B80:C82"/>
    <mergeCell ref="E80:H80"/>
    <mergeCell ref="I80:L80"/>
    <mergeCell ref="M80:P80"/>
    <mergeCell ref="E81:E82"/>
    <mergeCell ref="B57:C59"/>
    <mergeCell ref="A54:R54"/>
    <mergeCell ref="E57:H57"/>
    <mergeCell ref="I57:L57"/>
    <mergeCell ref="M57:P57"/>
    <mergeCell ref="E58:E59"/>
    <mergeCell ref="F58:G58"/>
    <mergeCell ref="H58:H59"/>
    <mergeCell ref="I58:I59"/>
    <mergeCell ref="J58:K58"/>
    <mergeCell ref="L58:L59"/>
    <mergeCell ref="A17:R17"/>
    <mergeCell ref="M21:M22"/>
    <mergeCell ref="B52:H52"/>
    <mergeCell ref="B53:Q53"/>
    <mergeCell ref="B56:H56"/>
    <mergeCell ref="M56:O56"/>
    <mergeCell ref="B20:C22"/>
    <mergeCell ref="E20:H20"/>
    <mergeCell ref="I20:L20"/>
    <mergeCell ref="M20:P20"/>
    <mergeCell ref="E21:E22"/>
    <mergeCell ref="F21:G21"/>
    <mergeCell ref="H21:H22"/>
    <mergeCell ref="I21:I22"/>
    <mergeCell ref="J21:K21"/>
    <mergeCell ref="L21:L22"/>
    <mergeCell ref="B1:Q1"/>
    <mergeCell ref="B2:Q2"/>
    <mergeCell ref="B4:C6"/>
    <mergeCell ref="E4:H4"/>
    <mergeCell ref="I4:L4"/>
    <mergeCell ref="M4:P4"/>
    <mergeCell ref="E5:E6"/>
    <mergeCell ref="F5:G5"/>
    <mergeCell ref="H5:H6"/>
    <mergeCell ref="N5:P5"/>
    <mergeCell ref="A77:R77"/>
    <mergeCell ref="A88:R88"/>
    <mergeCell ref="A109:R109"/>
    <mergeCell ref="I5:I6"/>
    <mergeCell ref="J5:K5"/>
    <mergeCell ref="L5:L6"/>
    <mergeCell ref="M5:M6"/>
    <mergeCell ref="B15:H15"/>
    <mergeCell ref="B16:Q16"/>
    <mergeCell ref="M19:O19"/>
  </mergeCells>
  <conditionalFormatting sqref="P6">
    <cfRule type="cellIs" priority="8" dxfId="0" operator="greaterThan" stopIfTrue="1">
      <formula>97</formula>
    </cfRule>
  </conditionalFormatting>
  <conditionalFormatting sqref="P22">
    <cfRule type="cellIs" priority="7" dxfId="0" operator="greaterThan" stopIfTrue="1">
      <formula>97</formula>
    </cfRule>
  </conditionalFormatting>
  <conditionalFormatting sqref="P59">
    <cfRule type="cellIs" priority="6" dxfId="0" operator="greaterThan" stopIfTrue="1">
      <formula>97</formula>
    </cfRule>
  </conditionalFormatting>
  <conditionalFormatting sqref="P82">
    <cfRule type="cellIs" priority="5" dxfId="0" operator="greaterThan" stopIfTrue="1">
      <formula>97</formula>
    </cfRule>
  </conditionalFormatting>
  <conditionalFormatting sqref="P93">
    <cfRule type="cellIs" priority="4" dxfId="0" operator="greaterThan" stopIfTrue="1">
      <formula>97</formula>
    </cfRule>
  </conditionalFormatting>
  <conditionalFormatting sqref="P114">
    <cfRule type="cellIs" priority="3" dxfId="0" operator="greaterThan" stopIfTrue="1">
      <formula>97</formula>
    </cfRule>
  </conditionalFormatting>
  <conditionalFormatting sqref="P132">
    <cfRule type="cellIs" priority="2" dxfId="0" operator="greaterThan" stopIfTrue="1">
      <formula>97</formula>
    </cfRule>
  </conditionalFormatting>
  <conditionalFormatting sqref="P149">
    <cfRule type="cellIs" priority="1" dxfId="0" operator="greaterThan" stopIfTrue="1">
      <formula>97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G. Vicente</dc:creator>
  <cp:keywords/>
  <dc:description/>
  <cp:lastModifiedBy>Leilani L. Rico</cp:lastModifiedBy>
  <cp:lastPrinted>2018-05-21T02:50:48Z</cp:lastPrinted>
  <dcterms:created xsi:type="dcterms:W3CDTF">2001-08-15T08:21:36Z</dcterms:created>
  <dcterms:modified xsi:type="dcterms:W3CDTF">2019-10-22T03:13:29Z</dcterms:modified>
  <cp:category/>
  <cp:version/>
  <cp:contentType/>
  <cp:contentStatus/>
</cp:coreProperties>
</file>