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7845" tabRatio="850" activeTab="0"/>
  </bookViews>
  <sheets>
    <sheet name="reg3" sheetId="1" r:id="rId1"/>
    <sheet name="province3" sheetId="2" r:id="rId2"/>
  </sheets>
  <externalReferences>
    <externalReference r:id="rId5"/>
  </externalReferences>
  <definedNames>
    <definedName name="_xlnm.Print_Area" localSheetId="0">'reg3'!$A$1:$R$333</definedName>
    <definedName name="Z_20A3EFC5_B801_427F_A44D_EA349A607FF5_.wvu.Cols" localSheetId="1" hidden="1">'province3'!$D:$H</definedName>
    <definedName name="Z_20A3EFC5_B801_427F_A44D_EA349A607FF5_.wvu.Cols" localSheetId="0" hidden="1">'reg3'!$E:$H,'reg3'!#REF!</definedName>
    <definedName name="Z_20A3EFC5_B801_427F_A44D_EA349A607FF5_.wvu.PrintArea" localSheetId="0" hidden="1">'reg3'!$A$1:$P$344</definedName>
    <definedName name="Z_3A27C818_1C93_41D0_B929_01D6D6CBE798_.wvu.Cols" localSheetId="1" hidden="1">'province3'!$R:$V</definedName>
    <definedName name="Z_3A27C818_1C93_41D0_B929_01D6D6CBE798_.wvu.Cols" localSheetId="0" hidden="1">'reg3'!#REF!</definedName>
    <definedName name="Z_44AA843A_70FF_4EFC_AEAB_31AF9DAE2685_.wvu.Cols" localSheetId="0" hidden="1">'reg3'!$D:$H,'reg3'!#REF!</definedName>
    <definedName name="Z_44AA843A_70FF_4EFC_AEAB_31AF9DAE2685_.wvu.PrintArea" localSheetId="0" hidden="1">'reg3'!$A$1:$P$333</definedName>
    <definedName name="Z_9C3C0567_E63B_419A_82B2_D9B555375BEB_.wvu.Cols" localSheetId="0" hidden="1">'reg3'!$D:$L,'reg3'!#REF!</definedName>
    <definedName name="Z_A82FE536_0927_4159_AB71_93276D6F8B88_.wvu.Cols" localSheetId="1" hidden="1">'province3'!$R:$V</definedName>
    <definedName name="Z_A82FE536_0927_4159_AB71_93276D6F8B88_.wvu.Cols" localSheetId="0" hidden="1">'reg3'!$D:$D,'reg3'!#REF!</definedName>
    <definedName name="Z_A82FE536_0927_4159_AB71_93276D6F8B88_.wvu.PrintArea" localSheetId="0" hidden="1">'reg3'!$A$1:$R$333</definedName>
    <definedName name="Z_BFBE485F_E34A_4ED6_A9A2_A5A8D987F2DF_.wvu.Cols" localSheetId="1" hidden="1">'province3'!$D:$H</definedName>
    <definedName name="Z_BFBE485F_E34A_4ED6_A9A2_A5A8D987F2DF_.wvu.Cols" localSheetId="0" hidden="1">'reg3'!$E:$H,'reg3'!#REF!</definedName>
    <definedName name="Z_BFBE485F_E34A_4ED6_A9A2_A5A8D987F2DF_.wvu.PrintArea" localSheetId="0" hidden="1">'reg3'!$A$1:$P$344</definedName>
    <definedName name="Z_ECAA5F78_6615_4902_BE5A_2A0E6E647F89_.wvu.Cols" localSheetId="0" hidden="1">'reg3'!$D:$D,'reg3'!#REF!</definedName>
    <definedName name="Z_ECAA5F78_6615_4902_BE5A_2A0E6E647F89_.wvu.PrintArea" localSheetId="0" hidden="1">'reg3'!$A$1:$R$333</definedName>
  </definedNames>
  <calcPr fullCalcOnLoad="1"/>
</workbook>
</file>

<file path=xl/comments1.xml><?xml version="1.0" encoding="utf-8"?>
<comments xmlns="http://schemas.openxmlformats.org/spreadsheetml/2006/main">
  <authors>
    <author>NEA</author>
    <author>Jovani B. Lagon</author>
    <author>Leilani L. Rico</author>
  </authors>
  <commentList>
    <comment ref="C129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2-barangays transferred to SAJELCO (2-7-19)
</t>
        </r>
      </text>
    </comment>
    <comment ref="A139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based on NEA Bit DL 9/14/18
</t>
        </r>
      </text>
    </comment>
    <comment ref="O139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244 merged to Sta. Rosa as per EC Report for the month of September 2017
</t>
        </r>
      </text>
    </comment>
    <comment ref="C144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1-brgy transferred to NEECO I (2-7-19)
</t>
        </r>
      </text>
    </comment>
    <comment ref="O145" authorId="2">
      <text>
        <r>
          <rPr>
            <b/>
            <sz val="9"/>
            <rFont val="Tahoma"/>
            <family val="2"/>
          </rPr>
          <t>Leilani L. Rico:</t>
        </r>
        <r>
          <rPr>
            <sz val="9"/>
            <rFont val="Tahoma"/>
            <family val="2"/>
          </rPr>
          <t xml:space="preserve">
details per municipality will be reflected in Jan2019 report
</t>
        </r>
      </text>
    </comment>
    <comment ref="O146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1 merged to Gabaldon as per EC report for the month of September
2018</t>
        </r>
      </text>
    </comment>
    <comment ref="O16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discussion re: inclusion of Llanera and City Science of Muñoz report as per EC's DET
</t>
        </r>
      </text>
    </comment>
    <comment ref="O22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discussion re: inclusion of other ECs coverage/Municipality
</t>
        </r>
      </text>
    </comment>
    <comment ref="W22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discussion re: inclusion of other ECs coverage/Municipality
</t>
        </r>
      </text>
    </comment>
    <comment ref="S22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discussion re: inclusion of other ECs coverage/Municipality
</t>
        </r>
      </text>
    </comment>
    <comment ref="W16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discussion re: inclusion of Llanera and City Science of Muñoz report as per EC's DET
</t>
        </r>
      </text>
    </comment>
    <comment ref="S16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discussion re: inclusion of Llanera and City Science of Muñoz report as per EC's DET
</t>
        </r>
      </text>
    </comment>
    <comment ref="W146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1 merged to Gabaldon as per EC report for the month of September
</t>
        </r>
      </text>
    </comment>
    <comment ref="S146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1 merged to Gabaldon as per EC report for the month of September
</t>
        </r>
      </text>
    </comment>
    <comment ref="W145" authorId="2">
      <text>
        <r>
          <rPr>
            <b/>
            <sz val="9"/>
            <rFont val="Tahoma"/>
            <family val="2"/>
          </rPr>
          <t>Leilani L. Rico:</t>
        </r>
        <r>
          <rPr>
            <sz val="9"/>
            <rFont val="Tahoma"/>
            <family val="2"/>
          </rPr>
          <t xml:space="preserve">
details per municipality will be reflected in Jan2019 report
</t>
        </r>
      </text>
    </comment>
    <comment ref="S145" authorId="2">
      <text>
        <r>
          <rPr>
            <b/>
            <sz val="9"/>
            <rFont val="Tahoma"/>
            <family val="2"/>
          </rPr>
          <t>Leilani L. Rico:</t>
        </r>
        <r>
          <rPr>
            <sz val="9"/>
            <rFont val="Tahoma"/>
            <family val="2"/>
          </rPr>
          <t xml:space="preserve">
details per municipality will be reflected in Jan2019 report
</t>
        </r>
      </text>
    </comment>
    <comment ref="W139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244 merged to Sta. Rosa as per EC Report for the month of September 2017
</t>
        </r>
      </text>
    </comment>
    <comment ref="S139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244 merged to Sta. Rosa as per EC Report for the month of September 2017
</t>
        </r>
      </text>
    </comment>
    <comment ref="N139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244 merged to Sta. Rosa as per EC Report for the month of September 2017
</t>
        </r>
      </text>
    </comment>
    <comment ref="N145" authorId="2">
      <text>
        <r>
          <rPr>
            <b/>
            <sz val="9"/>
            <rFont val="Tahoma"/>
            <family val="2"/>
          </rPr>
          <t>Leilani L. Rico:</t>
        </r>
        <r>
          <rPr>
            <sz val="9"/>
            <rFont val="Tahoma"/>
            <family val="2"/>
          </rPr>
          <t xml:space="preserve">
details per municipality will be reflected in Jan2019 report
</t>
        </r>
      </text>
    </comment>
    <comment ref="N146" authorId="0">
      <text>
        <r>
          <rPr>
            <b/>
            <sz val="9"/>
            <rFont val="Tahoma"/>
            <family val="2"/>
          </rPr>
          <t>NEA:</t>
        </r>
        <r>
          <rPr>
            <sz val="9"/>
            <rFont val="Tahoma"/>
            <family val="2"/>
          </rPr>
          <t xml:space="preserve">
1 merged to Gabaldon as per EC report for the month of September
</t>
        </r>
      </text>
    </comment>
    <comment ref="N16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discussion re: inclusion of Llanera and City Science of Muñoz report as per EC's DET
</t>
        </r>
      </text>
    </comment>
    <comment ref="N221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discussion re: inclusion of other ECs coverage/Municipality
</t>
        </r>
      </text>
    </comment>
  </commentList>
</comments>
</file>

<file path=xl/comments2.xml><?xml version="1.0" encoding="utf-8"?>
<comments xmlns="http://schemas.openxmlformats.org/spreadsheetml/2006/main">
  <authors>
    <author>Edwin</author>
  </authors>
  <commentList>
    <comment ref="Q8" authorId="0">
      <text>
        <r>
          <rPr>
            <b/>
            <sz val="9"/>
            <rFont val="Tahoma"/>
            <family val="2"/>
          </rPr>
          <t>girlie : includes 70 brgys served by TEI</t>
        </r>
        <r>
          <rPr>
            <sz val="9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9"/>
            <rFont val="Tahoma"/>
            <family val="2"/>
          </rPr>
          <t>girlie : includes 9 brgys served by PAMES &amp; 87 by CELCOR</t>
        </r>
        <r>
          <rPr>
            <sz val="9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9"/>
            <rFont val="Tahoma"/>
            <family val="2"/>
          </rPr>
          <t>girlie : includes 35 brgys served by AEC; 30 by MANSONS; 32 by SFELAPCO &amp; 20 by MERALCO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9"/>
            <rFont val="Tahoma"/>
            <family val="2"/>
          </rPr>
          <t>girlie : includes 17 brgys served by PUD-Olongapo</t>
        </r>
        <r>
          <rPr>
            <sz val="9"/>
            <rFont val="Tahoma"/>
            <family val="2"/>
          </rPr>
          <t xml:space="preserve">
</t>
        </r>
      </text>
    </comment>
    <comment ref="C178" authorId="0">
      <text>
        <r>
          <rPr>
            <b/>
            <sz val="9"/>
            <rFont val="Tahoma"/>
            <family val="2"/>
          </rPr>
          <t xml:space="preserve">Ren&gt;&gt;&gt;
Addt'l brgys from MANSONS being served by PENELCO
</t>
        </r>
      </text>
    </comment>
  </commentList>
</comments>
</file>

<file path=xl/sharedStrings.xml><?xml version="1.0" encoding="utf-8"?>
<sst xmlns="http://schemas.openxmlformats.org/spreadsheetml/2006/main" count="1235" uniqueCount="295">
  <si>
    <t>Aurora</t>
  </si>
  <si>
    <t>Baler</t>
  </si>
  <si>
    <t>Casiguran</t>
  </si>
  <si>
    <t>Dilasag</t>
  </si>
  <si>
    <t>Dinalungan</t>
  </si>
  <si>
    <t>Dingalan</t>
  </si>
  <si>
    <t>Dipaculao</t>
  </si>
  <si>
    <t>Candelaria</t>
  </si>
  <si>
    <t>Bamban</t>
  </si>
  <si>
    <t>Masantol</t>
  </si>
  <si>
    <t>Quezon</t>
  </si>
  <si>
    <t>Mayantoc</t>
  </si>
  <si>
    <t>San Narciso</t>
  </si>
  <si>
    <t>Iba</t>
  </si>
  <si>
    <t>San Luis</t>
  </si>
  <si>
    <t>Porac</t>
  </si>
  <si>
    <t>Unenergized</t>
  </si>
  <si>
    <t>San Jose City</t>
  </si>
  <si>
    <t>Gerona</t>
  </si>
  <si>
    <t>Moncada</t>
  </si>
  <si>
    <t>Paniqui</t>
  </si>
  <si>
    <t>Pura</t>
  </si>
  <si>
    <t>Ramos</t>
  </si>
  <si>
    <t>San Clemente</t>
  </si>
  <si>
    <t>Capas</t>
  </si>
  <si>
    <t>Cabiao</t>
  </si>
  <si>
    <t>Aliaga</t>
  </si>
  <si>
    <t>Carranglan</t>
  </si>
  <si>
    <t>Licab</t>
  </si>
  <si>
    <t>Lupao</t>
  </si>
  <si>
    <t>Talavera</t>
  </si>
  <si>
    <t>Laur</t>
  </si>
  <si>
    <t>San Leonardo</t>
  </si>
  <si>
    <t>Bacolor</t>
  </si>
  <si>
    <t>Guagua</t>
  </si>
  <si>
    <t>Lubao</t>
  </si>
  <si>
    <t>Macabebe</t>
  </si>
  <si>
    <t>Minalin</t>
  </si>
  <si>
    <t>Abucay</t>
  </si>
  <si>
    <t>Bagac</t>
  </si>
  <si>
    <t>Hermosa</t>
  </si>
  <si>
    <t>Mariveles</t>
  </si>
  <si>
    <t>Orani</t>
  </si>
  <si>
    <t>Orion</t>
  </si>
  <si>
    <t>Samal</t>
  </si>
  <si>
    <t>Botolan</t>
  </si>
  <si>
    <t>Masinloc</t>
  </si>
  <si>
    <t>Palauig</t>
  </si>
  <si>
    <t>Cabangan</t>
  </si>
  <si>
    <t>Castillejos</t>
  </si>
  <si>
    <t>Concepcion</t>
  </si>
  <si>
    <t>Santa Rita</t>
  </si>
  <si>
    <t>San Jose</t>
  </si>
  <si>
    <t>San Marcelino</t>
  </si>
  <si>
    <t>San Isidro</t>
  </si>
  <si>
    <t>Rizal</t>
  </si>
  <si>
    <t>San Antonio</t>
  </si>
  <si>
    <t>Guimba</t>
  </si>
  <si>
    <t>Talugtug</t>
  </si>
  <si>
    <t>Jaen</t>
  </si>
  <si>
    <t>Tarlac</t>
  </si>
  <si>
    <t>Zaragoza</t>
  </si>
  <si>
    <t>Santa Ignacia</t>
  </si>
  <si>
    <t>Cuyapo</t>
  </si>
  <si>
    <t>Nampicuan</t>
  </si>
  <si>
    <t>Maria Aurora</t>
  </si>
  <si>
    <t>San Felipe</t>
  </si>
  <si>
    <t>San Manuel</t>
  </si>
  <si>
    <t xml:space="preserve"> </t>
  </si>
  <si>
    <t>Pampanga</t>
  </si>
  <si>
    <t>PELCO II</t>
  </si>
  <si>
    <t>Arayat</t>
  </si>
  <si>
    <t>Magalang</t>
  </si>
  <si>
    <t>Mexico</t>
  </si>
  <si>
    <t>Nueva Ecija</t>
  </si>
  <si>
    <t>Camiling</t>
  </si>
  <si>
    <t>Santa Ana</t>
  </si>
  <si>
    <t>Province</t>
  </si>
  <si>
    <t>Zambales</t>
  </si>
  <si>
    <t>Subic</t>
  </si>
  <si>
    <t>Bataan</t>
  </si>
  <si>
    <t>Floridablanca</t>
  </si>
  <si>
    <t>Victoria</t>
  </si>
  <si>
    <t>La Paz</t>
  </si>
  <si>
    <t>Limay</t>
  </si>
  <si>
    <t>Santo Domingo</t>
  </si>
  <si>
    <t>Anao</t>
  </si>
  <si>
    <t>Santa Cruz</t>
  </si>
  <si>
    <t>Santo Tomas</t>
  </si>
  <si>
    <t>Science City of Muñoz</t>
  </si>
  <si>
    <t>Dinapigue</t>
  </si>
  <si>
    <t>MUNICIPALITIES/CITY</t>
  </si>
  <si>
    <t>S I T I O S</t>
  </si>
  <si>
    <t>Coverage</t>
  </si>
  <si>
    <t>Energized/Completed</t>
  </si>
  <si>
    <t>%</t>
  </si>
  <si>
    <t>Total</t>
  </si>
  <si>
    <t>Lone District</t>
  </si>
  <si>
    <t>Ma. Aurora</t>
  </si>
  <si>
    <t>Fourth District, Isabela</t>
  </si>
  <si>
    <t>AURORA ELECTRIC COOPERATIVE, INC. (AURELCO)</t>
  </si>
  <si>
    <t>Brgy. Reserva, Baler, Aurora</t>
  </si>
  <si>
    <t>First District, Tarlac</t>
  </si>
  <si>
    <t>Second District, Tarlac</t>
  </si>
  <si>
    <t xml:space="preserve">City of Tarlac </t>
  </si>
  <si>
    <t>First District, Nueva Ecija</t>
  </si>
  <si>
    <t>Second District, Pangasinan</t>
  </si>
  <si>
    <t>Mangatarem</t>
  </si>
  <si>
    <t>TARLAC I ELECTRIC COOPERATIVE, INC. (TARELCO I)</t>
  </si>
  <si>
    <t>Amacalan, Gerona, Tarlac 2302</t>
  </si>
  <si>
    <t>Third District</t>
  </si>
  <si>
    <t>TARLAC II ELECTRIC COOPERATIVE, INC. (TARELCO II)</t>
  </si>
  <si>
    <t>San Nicolas, Concepcion, Tarlac</t>
  </si>
  <si>
    <t>Fourth District</t>
  </si>
  <si>
    <t>City of Gapan</t>
  </si>
  <si>
    <t>NUEVA ECIJA I ELECTRIC COOPERATIVE, INC. (NEECO I)</t>
  </si>
  <si>
    <t>Malapit, San Isidro, Nueva Ecija 3106</t>
  </si>
  <si>
    <t>Pantabangan</t>
  </si>
  <si>
    <t>Bongabon</t>
  </si>
  <si>
    <t>Peñaranda</t>
  </si>
  <si>
    <t>Dinalupihan</t>
  </si>
  <si>
    <t>Morong</t>
  </si>
  <si>
    <t>Pilar</t>
  </si>
  <si>
    <t>NUEVA ECIJA II ELECTRIC COOPERATIVE, INC. (AREA - I)</t>
  </si>
  <si>
    <t>Calipahan, Talavera, Nueva Ecija</t>
  </si>
  <si>
    <t>First District</t>
  </si>
  <si>
    <t>Second District</t>
  </si>
  <si>
    <t>Science City of Munoz</t>
  </si>
  <si>
    <t>Conversion, Pantabangan</t>
  </si>
  <si>
    <t>NUEVA ECIJA II ELECTRIC COOPERATIVE, INC. (AREA - 2)</t>
  </si>
  <si>
    <t>Maharlika Highway, Brgy. Diversion San Leonardo, Nueva Ecija</t>
  </si>
  <si>
    <t xml:space="preserve">Bongabon </t>
  </si>
  <si>
    <t>Gabaldon (Bitulok &amp; Sabani)</t>
  </si>
  <si>
    <t>General Mamerto Natividad</t>
  </si>
  <si>
    <t xml:space="preserve">Santa Rosa </t>
  </si>
  <si>
    <t>Cabanatuan City</t>
  </si>
  <si>
    <t>General Tinio (Papaya)**</t>
  </si>
  <si>
    <t>Lone District, Aurora</t>
  </si>
  <si>
    <t>SAN JOSE CITY ELECTRIC COOPERATIVE, INC. (SAJELCO)</t>
  </si>
  <si>
    <t>Daang Maharlika Road, San Jose City 3121</t>
  </si>
  <si>
    <t xml:space="preserve">San Jose City </t>
  </si>
  <si>
    <t>City of San Fernando*</t>
  </si>
  <si>
    <t>PAMPANGA RURAL ELECTRIC SERVICE COOPERATIVE, INC. (PRESCO)</t>
  </si>
  <si>
    <t>San Ros Subd. Ninoy Aquino By-Way Brgy. Anao, Mexico, Pampanga</t>
  </si>
  <si>
    <t>PAMPANGA I ELECTRIC COOPERATIVE, INC. (PELCO I)</t>
  </si>
  <si>
    <t>Sto. Domingo, Mexico, Pampanga</t>
  </si>
  <si>
    <t>PAMPANGA II ELECTRIC COOPERATIVE, INC. (PELCO II)</t>
  </si>
  <si>
    <t>San Roque, Guagua, Pampanga</t>
  </si>
  <si>
    <t>Sasmuan (Sexmoan)</t>
  </si>
  <si>
    <t>PAMPANGA III ELECTRIC COOPERATIVE, INC. (PELCO III)</t>
  </si>
  <si>
    <t>Quintos Bldg. Mc Arthur Highway San Vicente,  Apalit, Pampanga</t>
  </si>
  <si>
    <t>PENINSULA ELECTRIC COOPERATIVE, INC. (PENELCO)</t>
  </si>
  <si>
    <t>Roman Super Highway, Tuyo, Balanga City</t>
  </si>
  <si>
    <t>First District, Bataan</t>
  </si>
  <si>
    <t>Second District, Bataan</t>
  </si>
  <si>
    <t xml:space="preserve">City of Balanga </t>
  </si>
  <si>
    <t>Third District, Pampanga</t>
  </si>
  <si>
    <t xml:space="preserve">Floridablanca </t>
  </si>
  <si>
    <t>First District, Zambales</t>
  </si>
  <si>
    <t>ZAMBALES I ELECTRIC COOPERATIVE, INC. (ZAMECO I)</t>
  </si>
  <si>
    <t>Salaza, Palauig, Zambales</t>
  </si>
  <si>
    <t>ZAMBALES II ELECTRIC COOPERATIVE, INC. (ZAMECO II)</t>
  </si>
  <si>
    <t>Magsaysay, Castillejos, Zambales</t>
  </si>
  <si>
    <t>Llanera</t>
  </si>
  <si>
    <t xml:space="preserve">STATUS OF ENERGIZATION </t>
  </si>
  <si>
    <t>REGION III</t>
  </si>
  <si>
    <t>B A R A N G A Y S</t>
  </si>
  <si>
    <t>C O N N E C T I O N S</t>
  </si>
  <si>
    <t>#Brgys</t>
  </si>
  <si>
    <t># Municipalities/Cities</t>
  </si>
  <si>
    <t>Served</t>
  </si>
  <si>
    <t>Regional</t>
  </si>
  <si>
    <t>Todate</t>
  </si>
  <si>
    <t xml:space="preserve">Lone District, Aurora   </t>
  </si>
  <si>
    <t>Municipalities</t>
  </si>
  <si>
    <t>By</t>
  </si>
  <si>
    <t>AURELCO</t>
  </si>
  <si>
    <t>AURELCO/NEECO II A-2</t>
  </si>
  <si>
    <t xml:space="preserve">First District, Tarlac  </t>
  </si>
  <si>
    <t>TARELCO I</t>
  </si>
  <si>
    <t xml:space="preserve">Second District, Tarlac  </t>
  </si>
  <si>
    <t>Municipalities/City</t>
  </si>
  <si>
    <t>City of Tarlac (76)*</t>
  </si>
  <si>
    <t>TARELCO I &amp; II</t>
  </si>
  <si>
    <t>*partly served by TEI</t>
  </si>
  <si>
    <t xml:space="preserve">Third District, Tarlac  </t>
  </si>
  <si>
    <t>TARELCO II</t>
  </si>
  <si>
    <t xml:space="preserve">     Total</t>
  </si>
  <si>
    <t xml:space="preserve">First District, Nueva Ecija   </t>
  </si>
  <si>
    <t>NEECO II A-1</t>
  </si>
  <si>
    <t>NEECO II A-1/TARELCO I</t>
  </si>
  <si>
    <t>TARELCO II/NEECO II A-2</t>
  </si>
  <si>
    <t xml:space="preserve">Second District, Nueva Ecija   </t>
  </si>
  <si>
    <t>Municipalities/Cities</t>
  </si>
  <si>
    <t>NEECO II A-2</t>
  </si>
  <si>
    <t>SAJELCO</t>
  </si>
  <si>
    <t>Pantabangan (14)*</t>
  </si>
  <si>
    <t>NEECO II A-1/A2</t>
  </si>
  <si>
    <t>*partly served by PAMES</t>
  </si>
  <si>
    <t xml:space="preserve">Third District, Nueva Ecija   </t>
  </si>
  <si>
    <t>Palayan City (Capital)</t>
  </si>
  <si>
    <t>Cabanatuan City (89)*</t>
  </si>
  <si>
    <t>*partly served by CELCOR</t>
  </si>
  <si>
    <t xml:space="preserve">Fourth District, Nueva Ecija   </t>
  </si>
  <si>
    <t>NEECO I</t>
  </si>
  <si>
    <t>General Tinio (Papaya)</t>
  </si>
  <si>
    <t>NEECO I/NEECO II A-2</t>
  </si>
  <si>
    <t>Penaranda</t>
  </si>
  <si>
    <t xml:space="preserve">First District, Pampanga  </t>
  </si>
  <si>
    <t>PELCO I/II/PRESCO</t>
  </si>
  <si>
    <t>Angeles City</t>
  </si>
  <si>
    <t>AEC</t>
  </si>
  <si>
    <t xml:space="preserve">Second District, Pampanga  </t>
  </si>
  <si>
    <t>Floridablanca (33)*</t>
  </si>
  <si>
    <t>PENELCO/PELCO II</t>
  </si>
  <si>
    <t xml:space="preserve">Third District, Pampanga   </t>
  </si>
  <si>
    <t>PELCO I/PRESCO</t>
  </si>
  <si>
    <t xml:space="preserve">Mexico </t>
  </si>
  <si>
    <t xml:space="preserve">Fourth District, Pampanga   </t>
  </si>
  <si>
    <t>Apalit  (12)*</t>
  </si>
  <si>
    <t>PELCO III</t>
  </si>
  <si>
    <t>Candaba  (33)*</t>
  </si>
  <si>
    <t>PELCO I</t>
  </si>
  <si>
    <t>San Simon  (14)*</t>
  </si>
  <si>
    <t>*partly served by MERALCO</t>
  </si>
  <si>
    <t xml:space="preserve">First District, Bataan  </t>
  </si>
  <si>
    <t>PENELCO</t>
  </si>
  <si>
    <t xml:space="preserve">Second District, Bataan  </t>
  </si>
  <si>
    <t>City of Balanga</t>
  </si>
  <si>
    <t xml:space="preserve">First District, Zambales  </t>
  </si>
  <si>
    <t>ZAMECO II</t>
  </si>
  <si>
    <t>ZAMECO II/PENELCO</t>
  </si>
  <si>
    <t>Olongapo City</t>
  </si>
  <si>
    <t>PUD OLONGAPO</t>
  </si>
  <si>
    <t xml:space="preserve">Second District, Zambales  </t>
  </si>
  <si>
    <t>ZAMECO I</t>
  </si>
  <si>
    <t>Iba (Capital)</t>
  </si>
  <si>
    <t xml:space="preserve">Palauig </t>
  </si>
  <si>
    <t>Mabalacat City</t>
  </si>
  <si>
    <t>STATUS OF ENERGIZATION</t>
  </si>
  <si>
    <t>Legislative District</t>
  </si>
  <si>
    <t>Aug 82</t>
  </si>
  <si>
    <t>Mar 90</t>
  </si>
  <si>
    <t>Dec 94</t>
  </si>
  <si>
    <t>Mar 92</t>
  </si>
  <si>
    <t>Mar 95</t>
  </si>
  <si>
    <t>-</t>
  </si>
  <si>
    <t>Zaragoza (19)</t>
  </si>
  <si>
    <t>Jaen (27)</t>
  </si>
  <si>
    <t>Guimba (64)</t>
  </si>
  <si>
    <t>MUNICIPALITIES/CITIES</t>
  </si>
  <si>
    <t>Palayan City**</t>
  </si>
  <si>
    <t>1979</t>
  </si>
  <si>
    <t>1969</t>
  </si>
  <si>
    <t>1970</t>
  </si>
  <si>
    <t>Magalang (27)</t>
  </si>
  <si>
    <t>Arayat (30)</t>
  </si>
  <si>
    <t>Mexico (43)</t>
  </si>
  <si>
    <t>Santa Ana (14)</t>
  </si>
  <si>
    <t>Candaba (33)</t>
  </si>
  <si>
    <t>Apalit (12)</t>
  </si>
  <si>
    <t>San Simon (14)</t>
  </si>
  <si>
    <t>Subic (16)</t>
  </si>
  <si>
    <t>REGION III - CENTRAL LUZON REGION</t>
  </si>
  <si>
    <t>ELECTRIC DISTRIBUTION UTILITIES</t>
  </si>
  <si>
    <t>BARANGAYS</t>
  </si>
  <si>
    <t>SITIOS</t>
  </si>
  <si>
    <t>CONNECTIONS</t>
  </si>
  <si>
    <t>NEECO II A-1/SAJELCO</t>
  </si>
  <si>
    <t>1. Aurora</t>
  </si>
  <si>
    <t>2. Tarlac I</t>
  </si>
  <si>
    <t>3. Tarlac II</t>
  </si>
  <si>
    <t>4. Nueva Ecija I</t>
  </si>
  <si>
    <t>6. Nueva Ecija II (Area-1)</t>
  </si>
  <si>
    <t>7. Nueva Ecija II (Area-2)</t>
  </si>
  <si>
    <t>8. San Jose City</t>
  </si>
  <si>
    <t>*partly served by SFELAPCO</t>
  </si>
  <si>
    <t>City of San Fernando (35)*</t>
  </si>
  <si>
    <t>AEC/SFELAPCO</t>
  </si>
  <si>
    <t>*served by AEC-2brgys/SFELAPCO-33brgys</t>
  </si>
  <si>
    <t>Llanera (22)</t>
  </si>
  <si>
    <t>GEO-CODE</t>
  </si>
  <si>
    <t>Date of Energization</t>
  </si>
  <si>
    <t>Potential 2015 Census</t>
  </si>
  <si>
    <t>Coverage / Energized</t>
  </si>
  <si>
    <t>10. Pampanga I</t>
  </si>
  <si>
    <t>11. Pampanga II</t>
  </si>
  <si>
    <t xml:space="preserve">12. Pampanga III* </t>
  </si>
  <si>
    <t>13. Peninsula</t>
  </si>
  <si>
    <t>14. Zambales I</t>
  </si>
  <si>
    <t>15. Zambales II</t>
  </si>
  <si>
    <t>9. Pampanga Rural</t>
  </si>
  <si>
    <t>NEECO II A-2/SAJELCO</t>
  </si>
  <si>
    <t>As of Dec 2018</t>
  </si>
  <si>
    <t>As of Sep 2019*</t>
  </si>
</sst>
</file>

<file path=xl/styles.xml><?xml version="1.0" encoding="utf-8"?>
<styleSheet xmlns="http://schemas.openxmlformats.org/spreadsheetml/2006/main">
  <numFmts count="4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₱&quot;#,##0_);\(&quot;₱&quot;#,##0\)"/>
    <numFmt numFmtId="171" formatCode="&quot;₱&quot;#,##0_);[Red]\(&quot;₱&quot;#,##0\)"/>
    <numFmt numFmtId="172" formatCode="&quot;₱&quot;#,##0.00_);\(&quot;₱&quot;#,##0.00\)"/>
    <numFmt numFmtId="173" formatCode="&quot;₱&quot;#,##0.00_);[Red]\(&quot;₱&quot;#,##0.00\)"/>
    <numFmt numFmtId="174" formatCode="_(&quot;₱&quot;* #,##0_);_(&quot;₱&quot;* \(#,##0\);_(&quot;₱&quot;* &quot;-&quot;_);_(@_)"/>
    <numFmt numFmtId="175" formatCode="_(&quot;₱&quot;* #,##0.00_);_(&quot;₱&quot;* \(#,##0.00\);_(&quot;₱&quot;* &quot;-&quot;??_);_(@_)"/>
    <numFmt numFmtId="176" formatCode="0_)"/>
    <numFmt numFmtId="177" formatCode="0.0"/>
    <numFmt numFmtId="178" formatCode="dd\-mmm\-yy"/>
    <numFmt numFmtId="179" formatCode="mm/dd/yy"/>
    <numFmt numFmtId="180" formatCode="mmmmm"/>
    <numFmt numFmtId="181" formatCode="mmm\-yyyy"/>
    <numFmt numFmtId="182" formatCode="m/d"/>
    <numFmt numFmtId="183" formatCode="0_);[Red]\(0\)"/>
    <numFmt numFmtId="184" formatCode="[$-409]dddd\,\ mmmm\ dd\,\ yyyy"/>
    <numFmt numFmtId="185" formatCode="[$-409]d\-mmm\-yy;@"/>
    <numFmt numFmtId="186" formatCode="[$-409]dd\-mmm\-yy;@"/>
    <numFmt numFmtId="187" formatCode="[$-409]mmm\-yy;@"/>
    <numFmt numFmtId="188" formatCode="[$-409]mmmm\-yy;@"/>
    <numFmt numFmtId="189" formatCode="#,##0.0"/>
    <numFmt numFmtId="190" formatCode="_(* #,##0_);_(* \(#,##0\);_(* &quot;-&quot;??_);_(@_)"/>
    <numFmt numFmtId="191" formatCode="_(* #,##0.0_);_(* \(#,##0.0\);_(* &quot;-&quot;??_);_(@_)"/>
    <numFmt numFmtId="192" formatCode="[$-3409]dddd\,\ mmmm\ dd\,\ yyyy"/>
    <numFmt numFmtId="193" formatCode="[$-3409]dd\-mmm\-yy;@"/>
    <numFmt numFmtId="194" formatCode="[$-409]h:mm:ss\ AM/P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\-mmm\-yyyy;@"/>
    <numFmt numFmtId="200" formatCode="_(* #,##0.00000_);_(* \(#,##0.00000\);_(* &quot;-&quot;??_);_(@_)"/>
    <numFmt numFmtId="201" formatCode="_(* #,##0.000_);_(* \(#,##0.000\);_(* &quot;-&quot;??_);_(@_)"/>
    <numFmt numFmtId="202" formatCode="_(* #,##0.0000_);_(* \(#,##0.0000\);_(* &quot;-&quot;??_);_(@_)"/>
  </numFmts>
  <fonts count="6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name val="Arial"/>
      <family val="2"/>
    </font>
    <font>
      <b/>
      <sz val="12"/>
      <name val="Helv"/>
      <family val="0"/>
    </font>
    <font>
      <sz val="8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b/>
      <sz val="1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60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left"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vertical="center"/>
    </xf>
    <xf numFmtId="38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 quotePrefix="1">
      <alignment horizontal="left"/>
    </xf>
    <xf numFmtId="0" fontId="0" fillId="0" borderId="1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3" fontId="1" fillId="0" borderId="2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left"/>
    </xf>
    <xf numFmtId="3" fontId="1" fillId="0" borderId="26" xfId="0" applyNumberFormat="1" applyFont="1" applyBorder="1" applyAlignment="1">
      <alignment/>
    </xf>
    <xf numFmtId="0" fontId="1" fillId="0" borderId="18" xfId="0" applyFont="1" applyBorder="1" applyAlignment="1">
      <alignment horizontal="centerContinuous"/>
    </xf>
    <xf numFmtId="43" fontId="1" fillId="0" borderId="19" xfId="0" applyNumberFormat="1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76" fontId="1" fillId="0" borderId="19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12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7" xfId="0" applyFont="1" applyBorder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190" fontId="4" fillId="0" borderId="19" xfId="42" applyNumberFormat="1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8" fontId="4" fillId="0" borderId="19" xfId="0" applyNumberFormat="1" applyFont="1" applyBorder="1" applyAlignment="1">
      <alignment horizontal="left" vertical="center"/>
    </xf>
    <xf numFmtId="1" fontId="4" fillId="0" borderId="19" xfId="67" applyNumberFormat="1" applyFont="1" applyBorder="1" applyAlignment="1">
      <alignment vertical="center"/>
    </xf>
    <xf numFmtId="0" fontId="4" fillId="0" borderId="28" xfId="0" applyFont="1" applyBorder="1" applyAlignment="1" quotePrefix="1">
      <alignment horizontal="right" vertical="center"/>
    </xf>
    <xf numFmtId="0" fontId="4" fillId="0" borderId="29" xfId="0" applyFont="1" applyBorder="1" applyAlignment="1">
      <alignment horizontal="left" vertical="center"/>
    </xf>
    <xf numFmtId="178" fontId="4" fillId="0" borderId="30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1" fontId="4" fillId="0" borderId="30" xfId="67" applyNumberFormat="1" applyFont="1" applyBorder="1" applyAlignment="1">
      <alignment vertical="center"/>
    </xf>
    <xf numFmtId="1" fontId="4" fillId="0" borderId="3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90" fontId="4" fillId="0" borderId="30" xfId="42" applyNumberFormat="1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90" fontId="11" fillId="0" borderId="33" xfId="42" applyNumberFormat="1" applyFont="1" applyBorder="1" applyAlignment="1">
      <alignment vertical="center"/>
    </xf>
    <xf numFmtId="1" fontId="11" fillId="0" borderId="33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19" xfId="0" applyNumberFormat="1" applyFont="1" applyBorder="1" applyAlignment="1">
      <alignment horizontal="right" vertical="center"/>
    </xf>
    <xf numFmtId="0" fontId="4" fillId="0" borderId="12" xfId="0" applyFont="1" applyBorder="1" applyAlignment="1" quotePrefix="1">
      <alignment horizontal="left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29" xfId="0" applyFont="1" applyBorder="1" applyAlignment="1" quotePrefix="1">
      <alignment horizontal="left" vertical="center"/>
    </xf>
    <xf numFmtId="1" fontId="4" fillId="0" borderId="30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90" fontId="4" fillId="0" borderId="19" xfId="42" applyNumberFormat="1" applyFont="1" applyBorder="1" applyAlignment="1">
      <alignment horizontal="right" vertical="center"/>
    </xf>
    <xf numFmtId="37" fontId="4" fillId="0" borderId="19" xfId="42" applyNumberFormat="1" applyFont="1" applyBorder="1" applyAlignment="1">
      <alignment horizontal="right" vertical="center"/>
    </xf>
    <xf numFmtId="37" fontId="4" fillId="0" borderId="19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190" fontId="4" fillId="0" borderId="30" xfId="42" applyNumberFormat="1" applyFont="1" applyBorder="1" applyAlignment="1">
      <alignment horizontal="right" vertical="center"/>
    </xf>
    <xf numFmtId="37" fontId="4" fillId="0" borderId="30" xfId="42" applyNumberFormat="1" applyFont="1" applyBorder="1" applyAlignment="1">
      <alignment horizontal="right" vertical="center"/>
    </xf>
    <xf numFmtId="37" fontId="4" fillId="0" borderId="30" xfId="0" applyNumberFormat="1" applyFont="1" applyBorder="1" applyAlignment="1">
      <alignment vertical="center"/>
    </xf>
    <xf numFmtId="0" fontId="11" fillId="0" borderId="31" xfId="0" applyFont="1" applyBorder="1" applyAlignment="1" quotePrefix="1">
      <alignment horizontal="right" vertical="center"/>
    </xf>
    <xf numFmtId="0" fontId="11" fillId="0" borderId="3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190" fontId="11" fillId="0" borderId="30" xfId="42" applyNumberFormat="1" applyFont="1" applyBorder="1" applyAlignment="1">
      <alignment vertical="center"/>
    </xf>
    <xf numFmtId="1" fontId="11" fillId="0" borderId="30" xfId="0" applyNumberFormat="1" applyFont="1" applyBorder="1" applyAlignment="1">
      <alignment vertical="center"/>
    </xf>
    <xf numFmtId="1" fontId="4" fillId="0" borderId="3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34" xfId="0" applyFont="1" applyBorder="1" applyAlignment="1" quotePrefix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1" fontId="4" fillId="0" borderId="19" xfId="42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90" fontId="4" fillId="0" borderId="12" xfId="42" applyNumberFormat="1" applyFont="1" applyBorder="1" applyAlignment="1">
      <alignment horizontal="left" vertical="center"/>
    </xf>
    <xf numFmtId="190" fontId="4" fillId="0" borderId="19" xfId="42" applyNumberFormat="1" applyFont="1" applyBorder="1" applyAlignment="1">
      <alignment horizontal="left" vertical="center"/>
    </xf>
    <xf numFmtId="190" fontId="4" fillId="0" borderId="12" xfId="42" applyNumberFormat="1" applyFont="1" applyBorder="1" applyAlignment="1" quotePrefix="1">
      <alignment horizontal="left" vertical="center"/>
    </xf>
    <xf numFmtId="0" fontId="12" fillId="0" borderId="27" xfId="0" applyFont="1" applyBorder="1" applyAlignment="1" quotePrefix="1">
      <alignment horizontal="left" vertical="center"/>
    </xf>
    <xf numFmtId="190" fontId="4" fillId="0" borderId="29" xfId="42" applyNumberFormat="1" applyFont="1" applyBorder="1" applyAlignment="1">
      <alignment horizontal="left" vertical="center"/>
    </xf>
    <xf numFmtId="190" fontId="4" fillId="0" borderId="30" xfId="42" applyNumberFormat="1" applyFont="1" applyBorder="1" applyAlignment="1">
      <alignment horizontal="left" vertical="center"/>
    </xf>
    <xf numFmtId="1" fontId="4" fillId="0" borderId="30" xfId="42" applyNumberFormat="1" applyFont="1" applyBorder="1" applyAlignment="1">
      <alignment vertical="center"/>
    </xf>
    <xf numFmtId="1" fontId="11" fillId="0" borderId="33" xfId="42" applyNumberFormat="1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right" vertical="center"/>
    </xf>
    <xf numFmtId="189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1" fillId="0" borderId="31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11" fillId="0" borderId="35" xfId="0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90" fontId="12" fillId="0" borderId="30" xfId="42" applyNumberFormat="1" applyFont="1" applyBorder="1" applyAlignment="1">
      <alignment vertical="center"/>
    </xf>
    <xf numFmtId="1" fontId="12" fillId="0" borderId="30" xfId="0" applyNumberFormat="1" applyFont="1" applyBorder="1" applyAlignment="1">
      <alignment vertical="center"/>
    </xf>
    <xf numFmtId="190" fontId="12" fillId="0" borderId="33" xfId="42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9" xfId="42" applyNumberFormat="1" applyFont="1" applyBorder="1" applyAlignment="1">
      <alignment vertical="center"/>
    </xf>
    <xf numFmtId="190" fontId="4" fillId="0" borderId="19" xfId="42" applyNumberFormat="1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38" fontId="11" fillId="0" borderId="33" xfId="42" applyNumberFormat="1" applyFont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60" applyFont="1" applyBorder="1" applyAlignment="1">
      <alignment horizontal="center" vertic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41" xfId="60" applyFont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30" xfId="0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190" fontId="4" fillId="0" borderId="0" xfId="42" applyNumberFormat="1" applyFont="1" applyAlignment="1">
      <alignment horizontal="center" vertical="center"/>
    </xf>
    <xf numFmtId="190" fontId="4" fillId="0" borderId="24" xfId="42" applyNumberFormat="1" applyFont="1" applyBorder="1" applyAlignment="1">
      <alignment vertical="center"/>
    </xf>
    <xf numFmtId="190" fontId="0" fillId="0" borderId="0" xfId="42" applyNumberFormat="1" applyFont="1" applyAlignment="1">
      <alignment/>
    </xf>
    <xf numFmtId="190" fontId="4" fillId="0" borderId="24" xfId="42" applyNumberFormat="1" applyFont="1" applyBorder="1" applyAlignment="1">
      <alignment horizontal="center" vertical="center"/>
    </xf>
    <xf numFmtId="190" fontId="4" fillId="0" borderId="0" xfId="42" applyNumberFormat="1" applyFont="1" applyAlignment="1">
      <alignment vertical="center"/>
    </xf>
    <xf numFmtId="0" fontId="4" fillId="0" borderId="29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24" xfId="42" applyNumberFormat="1" applyFont="1" applyBorder="1" applyAlignment="1">
      <alignment vertical="center"/>
    </xf>
    <xf numFmtId="3" fontId="4" fillId="0" borderId="19" xfId="42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30" xfId="42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9" xfId="58" applyNumberFormat="1" applyFont="1" applyBorder="1" applyAlignment="1">
      <alignment vertical="center"/>
      <protection/>
    </xf>
    <xf numFmtId="3" fontId="4" fillId="0" borderId="19" xfId="0" applyNumberFormat="1" applyFont="1" applyBorder="1" applyAlignment="1">
      <alignment horizontal="center" vertical="center"/>
    </xf>
    <xf numFmtId="3" fontId="4" fillId="0" borderId="30" xfId="58" applyNumberFormat="1" applyFont="1" applyBorder="1" applyAlignment="1">
      <alignment vertical="center"/>
      <protection/>
    </xf>
    <xf numFmtId="3" fontId="4" fillId="0" borderId="19" xfId="42" applyNumberFormat="1" applyFont="1" applyBorder="1" applyAlignment="1">
      <alignment horizontal="right" vertical="center"/>
    </xf>
    <xf numFmtId="3" fontId="4" fillId="0" borderId="30" xfId="42" applyNumberFormat="1" applyFont="1" applyBorder="1" applyAlignment="1">
      <alignment horizontal="right" vertical="center"/>
    </xf>
    <xf numFmtId="3" fontId="12" fillId="0" borderId="33" xfId="42" applyNumberFormat="1" applyFont="1" applyBorder="1" applyAlignment="1">
      <alignment vertical="center"/>
    </xf>
    <xf numFmtId="3" fontId="12" fillId="0" borderId="30" xfId="42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1" fontId="4" fillId="0" borderId="29" xfId="0" applyNumberFormat="1" applyFont="1" applyBorder="1" applyAlignment="1">
      <alignment vertical="center"/>
    </xf>
    <xf numFmtId="38" fontId="11" fillId="0" borderId="0" xfId="42" applyNumberFormat="1" applyFont="1" applyAlignment="1">
      <alignment vertical="center"/>
    </xf>
    <xf numFmtId="3" fontId="4" fillId="0" borderId="0" xfId="58" applyNumberFormat="1" applyFont="1" applyAlignment="1">
      <alignment vertical="center"/>
      <protection/>
    </xf>
    <xf numFmtId="3" fontId="11" fillId="0" borderId="0" xfId="0" applyNumberFormat="1" applyFont="1" applyAlignment="1">
      <alignment vertical="center"/>
    </xf>
    <xf numFmtId="1" fontId="55" fillId="0" borderId="19" xfId="0" applyNumberFormat="1" applyFont="1" applyBorder="1" applyAlignment="1">
      <alignment horizontal="center" vertical="top"/>
    </xf>
    <xf numFmtId="0" fontId="56" fillId="0" borderId="19" xfId="0" applyFont="1" applyBorder="1" applyAlignment="1">
      <alignment horizontal="center"/>
    </xf>
    <xf numFmtId="1" fontId="55" fillId="0" borderId="19" xfId="0" applyNumberFormat="1" applyFont="1" applyBorder="1" applyAlignment="1">
      <alignment horizontal="center" vertical="top" wrapText="1"/>
    </xf>
    <xf numFmtId="1" fontId="56" fillId="0" borderId="19" xfId="0" applyNumberFormat="1" applyFont="1" applyBorder="1" applyAlignment="1">
      <alignment horizontal="center"/>
    </xf>
    <xf numFmtId="1" fontId="55" fillId="0" borderId="30" xfId="0" applyNumberFormat="1" applyFont="1" applyBorder="1" applyAlignment="1">
      <alignment horizontal="center" vertical="top"/>
    </xf>
    <xf numFmtId="17" fontId="0" fillId="0" borderId="0" xfId="0" applyNumberFormat="1" applyFont="1" applyAlignment="1">
      <alignment/>
    </xf>
    <xf numFmtId="190" fontId="0" fillId="0" borderId="0" xfId="42" applyNumberFormat="1" applyFont="1" applyAlignment="1">
      <alignment/>
    </xf>
    <xf numFmtId="0" fontId="12" fillId="0" borderId="33" xfId="0" applyFont="1" applyBorder="1" applyAlignment="1">
      <alignment horizontal="center" vertical="center"/>
    </xf>
    <xf numFmtId="0" fontId="12" fillId="0" borderId="31" xfId="60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12" fillId="0" borderId="33" xfId="60" applyFont="1" applyBorder="1" applyAlignment="1">
      <alignment horizontal="center" vertical="center"/>
      <protection/>
    </xf>
    <xf numFmtId="183" fontId="12" fillId="0" borderId="33" xfId="0" applyNumberFormat="1" applyFont="1" applyBorder="1" applyAlignment="1">
      <alignment horizontal="center" vertical="center"/>
    </xf>
    <xf numFmtId="190" fontId="4" fillId="0" borderId="0" xfId="61" applyNumberFormat="1" applyFont="1" applyBorder="1" applyAlignment="1">
      <alignment vertical="center"/>
      <protection/>
    </xf>
    <xf numFmtId="4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42" applyNumberFormat="1" applyFont="1" applyBorder="1" applyAlignment="1">
      <alignment vertical="center"/>
    </xf>
    <xf numFmtId="0" fontId="4" fillId="0" borderId="0" xfId="60" applyFont="1" applyBorder="1" applyAlignment="1">
      <alignment vertical="center"/>
      <protection/>
    </xf>
    <xf numFmtId="4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42" applyNumberFormat="1" applyFont="1" applyBorder="1" applyAlignment="1">
      <alignment vertical="center"/>
    </xf>
    <xf numFmtId="190" fontId="4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" fillId="0" borderId="0" xfId="42" applyNumberFormat="1" applyFont="1" applyBorder="1" applyAlignment="1">
      <alignment horizontal="center" vertical="center"/>
    </xf>
    <xf numFmtId="0" fontId="4" fillId="0" borderId="0" xfId="60" applyFont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43" fontId="4" fillId="0" borderId="0" xfId="63" applyNumberFormat="1" applyFont="1" applyBorder="1" applyAlignment="1">
      <alignment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57" fillId="0" borderId="0" xfId="60" applyFont="1" applyBorder="1" applyAlignment="1">
      <alignment horizontal="center" vertical="center"/>
      <protection/>
    </xf>
    <xf numFmtId="190" fontId="12" fillId="0" borderId="0" xfId="42" applyNumberFormat="1" applyFont="1" applyBorder="1" applyAlignment="1">
      <alignment horizontal="center" vertical="center"/>
    </xf>
    <xf numFmtId="43" fontId="12" fillId="0" borderId="0" xfId="42" applyNumberFormat="1" applyFont="1" applyBorder="1" applyAlignment="1">
      <alignment horizontal="center" vertical="center"/>
    </xf>
    <xf numFmtId="190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vertical="center"/>
    </xf>
    <xf numFmtId="3" fontId="4" fillId="0" borderId="0" xfId="60" applyNumberFormat="1" applyFont="1" applyBorder="1" applyAlignment="1">
      <alignment vertical="center"/>
      <protection/>
    </xf>
    <xf numFmtId="3" fontId="4" fillId="0" borderId="0" xfId="42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3" fontId="58" fillId="0" borderId="0" xfId="42" applyNumberFormat="1" applyFont="1" applyBorder="1" applyAlignment="1">
      <alignment vertical="center"/>
    </xf>
    <xf numFmtId="190" fontId="11" fillId="0" borderId="0" xfId="42" applyNumberFormat="1" applyFont="1" applyBorder="1" applyAlignment="1">
      <alignment vertical="center"/>
    </xf>
    <xf numFmtId="43" fontId="11" fillId="0" borderId="0" xfId="42" applyNumberFormat="1" applyFont="1" applyBorder="1" applyAlignment="1">
      <alignment vertical="center"/>
    </xf>
    <xf numFmtId="190" fontId="0" fillId="0" borderId="0" xfId="42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61" applyFont="1" applyBorder="1" applyAlignment="1">
      <alignment vertical="center"/>
      <protection/>
    </xf>
    <xf numFmtId="3" fontId="11" fillId="0" borderId="0" xfId="0" applyNumberFormat="1" applyFont="1" applyBorder="1" applyAlignment="1">
      <alignment vertical="center"/>
    </xf>
    <xf numFmtId="17" fontId="0" fillId="0" borderId="0" xfId="0" applyNumberFormat="1" applyFont="1" applyBorder="1" applyAlignment="1">
      <alignment/>
    </xf>
    <xf numFmtId="43" fontId="4" fillId="0" borderId="0" xfId="42" applyNumberFormat="1" applyFont="1" applyBorder="1" applyAlignment="1">
      <alignment horizontal="right" vertical="center"/>
    </xf>
    <xf numFmtId="3" fontId="4" fillId="0" borderId="0" xfId="42" applyNumberFormat="1" applyFont="1" applyBorder="1" applyAlignment="1">
      <alignment horizontal="right" vertical="center"/>
    </xf>
    <xf numFmtId="0" fontId="4" fillId="0" borderId="0" xfId="62" applyFont="1" applyBorder="1" applyAlignment="1">
      <alignment vertical="center"/>
      <protection/>
    </xf>
    <xf numFmtId="4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3" fontId="10" fillId="0" borderId="0" xfId="42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4" fillId="0" borderId="0" xfId="58" applyNumberFormat="1" applyFont="1" applyBorder="1" applyAlignment="1">
      <alignment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59" fillId="0" borderId="0" xfId="42" applyNumberFormat="1" applyFont="1" applyBorder="1" applyAlignment="1">
      <alignment vertical="center"/>
    </xf>
    <xf numFmtId="0" fontId="4" fillId="0" borderId="0" xfId="59" applyFont="1" applyBorder="1" applyAlignment="1">
      <alignment vertical="center"/>
      <protection/>
    </xf>
    <xf numFmtId="3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37" fontId="4" fillId="0" borderId="0" xfId="61" applyNumberFormat="1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37" fontId="4" fillId="0" borderId="0" xfId="42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3" fontId="12" fillId="0" borderId="0" xfId="42" applyNumberFormat="1" applyFont="1" applyBorder="1" applyAlignment="1">
      <alignment vertical="center"/>
    </xf>
    <xf numFmtId="190" fontId="12" fillId="0" borderId="0" xfId="42" applyNumberFormat="1" applyFont="1" applyBorder="1" applyAlignment="1">
      <alignment vertical="center"/>
    </xf>
    <xf numFmtId="43" fontId="12" fillId="0" borderId="0" xfId="42" applyNumberFormat="1" applyFont="1" applyBorder="1" applyAlignment="1">
      <alignment vertical="center"/>
    </xf>
    <xf numFmtId="43" fontId="0" fillId="0" borderId="0" xfId="0" applyNumberFormat="1" applyBorder="1" applyAlignment="1">
      <alignment/>
    </xf>
    <xf numFmtId="43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43" fontId="6" fillId="0" borderId="0" xfId="42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38" fontId="14" fillId="0" borderId="0" xfId="0" applyNumberFormat="1" applyFont="1" applyBorder="1" applyAlignment="1">
      <alignment vertical="center"/>
    </xf>
    <xf numFmtId="43" fontId="14" fillId="0" borderId="0" xfId="42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57" fillId="0" borderId="0" xfId="0" applyNumberFormat="1" applyFont="1" applyBorder="1" applyAlignment="1">
      <alignment horizontal="center" vertical="center"/>
    </xf>
    <xf numFmtId="38" fontId="4" fillId="0" borderId="0" xfId="42" applyNumberFormat="1" applyFont="1" applyBorder="1" applyAlignment="1">
      <alignment vertical="center"/>
    </xf>
    <xf numFmtId="38" fontId="11" fillId="0" borderId="0" xfId="42" applyNumberFormat="1" applyFont="1" applyBorder="1" applyAlignment="1">
      <alignment vertical="center"/>
    </xf>
    <xf numFmtId="3" fontId="4" fillId="0" borderId="19" xfId="42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12" xfId="42" applyNumberFormat="1" applyFont="1" applyFill="1" applyBorder="1" applyAlignment="1">
      <alignment vertical="center"/>
    </xf>
    <xf numFmtId="190" fontId="11" fillId="0" borderId="33" xfId="42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4" fillId="0" borderId="27" xfId="42" applyNumberFormat="1" applyFont="1" applyFill="1" applyBorder="1" applyAlignment="1">
      <alignment vertical="center"/>
    </xf>
    <xf numFmtId="190" fontId="4" fillId="0" borderId="12" xfId="42" applyNumberFormat="1" applyFont="1" applyFill="1" applyBorder="1" applyAlignment="1">
      <alignment vertical="center"/>
    </xf>
    <xf numFmtId="190" fontId="4" fillId="0" borderId="29" xfId="42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0" fontId="12" fillId="0" borderId="33" xfId="60" applyFont="1" applyBorder="1" applyAlignment="1">
      <alignment horizontal="center" vertical="center" wrapText="1"/>
      <protection/>
    </xf>
    <xf numFmtId="3" fontId="4" fillId="0" borderId="32" xfId="60" applyNumberFormat="1" applyFont="1" applyFill="1" applyBorder="1" applyAlignment="1">
      <alignment horizontal="center" vertical="center"/>
      <protection/>
    </xf>
    <xf numFmtId="190" fontId="11" fillId="0" borderId="33" xfId="42" applyNumberFormat="1" applyFont="1" applyBorder="1" applyAlignment="1" applyProtection="1">
      <alignment vertical="center"/>
      <protection/>
    </xf>
    <xf numFmtId="3" fontId="12" fillId="0" borderId="33" xfId="42" applyNumberFormat="1" applyFont="1" applyBorder="1" applyAlignment="1" applyProtection="1">
      <alignment vertical="center"/>
      <protection/>
    </xf>
    <xf numFmtId="0" fontId="12" fillId="0" borderId="34" xfId="60" applyFont="1" applyBorder="1" applyAlignment="1">
      <alignment horizontal="center" vertical="center"/>
      <protection/>
    </xf>
    <xf numFmtId="0" fontId="12" fillId="0" borderId="44" xfId="60" applyFont="1" applyBorder="1" applyAlignment="1">
      <alignment horizontal="center" vertical="center"/>
      <protection/>
    </xf>
    <xf numFmtId="0" fontId="12" fillId="0" borderId="23" xfId="60" applyFont="1" applyBorder="1" applyAlignment="1">
      <alignment horizontal="center" vertical="center"/>
      <protection/>
    </xf>
    <xf numFmtId="0" fontId="12" fillId="0" borderId="24" xfId="60" applyFont="1" applyBorder="1" applyAlignment="1">
      <alignment horizontal="center" vertical="center" wrapText="1"/>
      <protection/>
    </xf>
    <xf numFmtId="0" fontId="12" fillId="0" borderId="30" xfId="60" applyFont="1" applyBorder="1" applyAlignment="1">
      <alignment horizontal="center" vertical="center" wrapText="1"/>
      <protection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60" applyFont="1" applyBorder="1" applyAlignment="1">
      <alignment horizontal="center" vertical="center" wrapText="1"/>
      <protection/>
    </xf>
    <xf numFmtId="0" fontId="12" fillId="0" borderId="23" xfId="60" applyFont="1" applyBorder="1" applyAlignment="1">
      <alignment horizontal="center" vertical="center" wrapText="1"/>
      <protection/>
    </xf>
    <xf numFmtId="0" fontId="12" fillId="0" borderId="28" xfId="60" applyFont="1" applyBorder="1" applyAlignment="1">
      <alignment horizontal="center" vertical="center" wrapText="1"/>
      <protection/>
    </xf>
    <xf numFmtId="0" fontId="12" fillId="0" borderId="29" xfId="60" applyFont="1" applyBorder="1" applyAlignment="1">
      <alignment horizontal="center" vertical="center" wrapText="1"/>
      <protection/>
    </xf>
    <xf numFmtId="0" fontId="12" fillId="0" borderId="19" xfId="60" applyFont="1" applyBorder="1" applyAlignment="1">
      <alignment horizontal="center" vertical="center" wrapText="1"/>
      <protection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12" fillId="0" borderId="28" xfId="60" applyFont="1" applyBorder="1" applyAlignment="1">
      <alignment horizontal="center" vertical="center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24" xfId="60" applyFont="1" applyBorder="1" applyAlignment="1">
      <alignment horizontal="center" vertical="center"/>
      <protection/>
    </xf>
    <xf numFmtId="0" fontId="12" fillId="0" borderId="30" xfId="60" applyFont="1" applyBorder="1" applyAlignment="1">
      <alignment horizontal="center" vertical="center"/>
      <protection/>
    </xf>
    <xf numFmtId="0" fontId="11" fillId="0" borderId="0" xfId="60" applyFont="1" applyAlignment="1" quotePrefix="1">
      <alignment horizontal="center" vertical="center"/>
      <protection/>
    </xf>
    <xf numFmtId="0" fontId="12" fillId="0" borderId="31" xfId="60" applyFont="1" applyBorder="1" applyAlignment="1">
      <alignment horizontal="center" vertical="center"/>
      <protection/>
    </xf>
    <xf numFmtId="0" fontId="12" fillId="0" borderId="36" xfId="60" applyFont="1" applyBorder="1" applyAlignment="1">
      <alignment horizontal="center" vertical="center"/>
      <protection/>
    </xf>
    <xf numFmtId="0" fontId="12" fillId="0" borderId="32" xfId="60" applyFont="1" applyBorder="1" applyAlignment="1">
      <alignment horizontal="center" vertical="center"/>
      <protection/>
    </xf>
    <xf numFmtId="38" fontId="12" fillId="0" borderId="24" xfId="0" applyNumberFormat="1" applyFont="1" applyBorder="1" applyAlignment="1">
      <alignment horizontal="center" vertical="center"/>
    </xf>
    <xf numFmtId="38" fontId="12" fillId="0" borderId="30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90" fontId="11" fillId="0" borderId="31" xfId="42" applyNumberFormat="1" applyFont="1" applyBorder="1" applyAlignment="1">
      <alignment horizontal="center" vertical="center"/>
    </xf>
    <xf numFmtId="190" fontId="11" fillId="0" borderId="32" xfId="42" applyNumberFormat="1" applyFont="1" applyBorder="1" applyAlignment="1">
      <alignment horizontal="center" vertical="center"/>
    </xf>
    <xf numFmtId="190" fontId="11" fillId="0" borderId="36" xfId="42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2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 vertical="center"/>
      <protection/>
    </xf>
    <xf numFmtId="0" fontId="1" fillId="0" borderId="24" xfId="60" applyFont="1" applyBorder="1" applyAlignment="1">
      <alignment horizontal="center" vertical="center"/>
      <protection/>
    </xf>
    <xf numFmtId="0" fontId="1" fillId="0" borderId="45" xfId="60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1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48" xfId="60" applyFont="1" applyBorder="1" applyAlignment="1">
      <alignment horizontal="center" vertical="center"/>
      <protection/>
    </xf>
    <xf numFmtId="0" fontId="1" fillId="0" borderId="52" xfId="60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ENPELCO" xfId="59"/>
    <cellStyle name="Normal_INEC" xfId="60"/>
    <cellStyle name="Normal_ISECO" xfId="61"/>
    <cellStyle name="Normal_LUELCO" xfId="62"/>
    <cellStyle name="Normal_PANELCO1" xfId="63"/>
    <cellStyle name="Normal_PANELCO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PCD01\SEP%20BLEP%202012%20update\program%20control%20section\march2013\profile\Re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-district"/>
      <sheetName val="sum-ec"/>
      <sheetName val="aurelco"/>
      <sheetName val="tarelco1"/>
      <sheetName val="tarelco2"/>
      <sheetName val="neeco1"/>
      <sheetName val="neeco II A-1"/>
      <sheetName val="neeco II A-2"/>
      <sheetName val="sajelco"/>
      <sheetName val="presco"/>
      <sheetName val="pelco1"/>
      <sheetName val="pelco2"/>
      <sheetName val="pelco3"/>
      <sheetName val="penelco"/>
      <sheetName val="zameco1"/>
      <sheetName val="zameco2"/>
    </sheetNames>
    <sheetDataSet>
      <sheetData sheetId="1">
        <row r="23">
          <cell r="N23">
            <v>1172223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333"/>
  <sheetViews>
    <sheetView tabSelected="1" zoomScale="120" zoomScaleNormal="120" zoomScaleSheetLayoutView="100" zoomScalePageLayoutView="0" workbookViewId="0" topLeftCell="A1">
      <selection activeCell="A7" sqref="A7:A9"/>
    </sheetView>
  </sheetViews>
  <sheetFormatPr defaultColWidth="9.00390625" defaultRowHeight="12.75"/>
  <cols>
    <col min="1" max="1" width="14.140625" style="0" customWidth="1"/>
    <col min="2" max="2" width="9.421875" style="0" customWidth="1"/>
    <col min="3" max="3" width="13.57421875" style="0" customWidth="1"/>
    <col min="4" max="4" width="11.00390625" style="0" customWidth="1"/>
    <col min="5" max="7" width="9.140625" style="0" customWidth="1"/>
    <col min="8" max="8" width="11.00390625" style="0" customWidth="1"/>
    <col min="9" max="11" width="9.140625" style="0" customWidth="1"/>
    <col min="12" max="12" width="11.00390625" style="0" customWidth="1"/>
    <col min="13" max="14" width="10.7109375" style="183" customWidth="1"/>
    <col min="15" max="15" width="11.00390625" style="165" bestFit="1" customWidth="1"/>
    <col min="16" max="16" width="6.7109375" style="0" customWidth="1"/>
    <col min="17" max="17" width="12.7109375" style="259" bestFit="1" customWidth="1"/>
    <col min="18" max="18" width="10.7109375" style="232" customWidth="1"/>
    <col min="19" max="19" width="10.7109375" style="229" customWidth="1"/>
    <col min="20" max="20" width="7.140625" style="231" bestFit="1" customWidth="1"/>
    <col min="21" max="21" width="9.140625" style="234" customWidth="1"/>
    <col min="22" max="22" width="10.7109375" style="232" customWidth="1"/>
    <col min="23" max="23" width="10.7109375" style="229" customWidth="1"/>
    <col min="24" max="24" width="6.7109375" style="233" customWidth="1"/>
    <col min="25" max="30" width="9.140625" style="233" customWidth="1"/>
    <col min="31" max="203" width="9.140625" style="0" customWidth="1"/>
    <col min="204" max="208" width="9.00390625" style="183" customWidth="1"/>
  </cols>
  <sheetData>
    <row r="1" spans="1:30" s="3" customFormat="1" ht="15" customHeight="1">
      <c r="A1" s="325" t="s">
        <v>100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203"/>
      <c r="R1" s="203"/>
      <c r="S1" s="204"/>
      <c r="T1" s="205"/>
      <c r="U1" s="206"/>
      <c r="V1" s="204"/>
      <c r="W1" s="204"/>
      <c r="X1" s="204"/>
      <c r="Y1" s="204"/>
      <c r="Z1" s="204"/>
      <c r="AA1" s="204"/>
      <c r="AB1" s="204"/>
      <c r="AC1" s="204"/>
      <c r="AD1" s="204"/>
    </row>
    <row r="2" spans="1:30" s="4" customFormat="1" ht="12" customHeight="1">
      <c r="A2" s="326" t="s">
        <v>101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207"/>
      <c r="R2" s="207"/>
      <c r="S2" s="209"/>
      <c r="T2" s="210"/>
      <c r="U2" s="206"/>
      <c r="V2" s="209"/>
      <c r="W2" s="209"/>
      <c r="X2" s="209"/>
      <c r="Y2" s="209"/>
      <c r="Z2" s="209"/>
      <c r="AA2" s="209"/>
      <c r="AB2" s="209"/>
      <c r="AC2" s="209"/>
      <c r="AD2" s="209"/>
    </row>
    <row r="3" spans="1:30" s="4" customFormat="1" ht="12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63"/>
      <c r="P3" s="57"/>
      <c r="Q3" s="207"/>
      <c r="R3" s="212"/>
      <c r="S3" s="211"/>
      <c r="T3" s="213"/>
      <c r="U3" s="206"/>
      <c r="V3" s="212"/>
      <c r="W3" s="211"/>
      <c r="X3" s="212"/>
      <c r="Y3" s="209"/>
      <c r="Z3" s="209"/>
      <c r="AA3" s="209"/>
      <c r="AB3" s="209"/>
      <c r="AC3" s="209"/>
      <c r="AD3" s="209"/>
    </row>
    <row r="4" spans="1:30" s="4" customFormat="1" ht="12" customHeight="1">
      <c r="A4" s="310" t="s">
        <v>239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207"/>
      <c r="R4" s="207"/>
      <c r="S4" s="209"/>
      <c r="T4" s="210"/>
      <c r="U4" s="206"/>
      <c r="V4" s="209"/>
      <c r="W4" s="209"/>
      <c r="X4" s="209"/>
      <c r="Y4" s="209"/>
      <c r="Z4" s="209"/>
      <c r="AA4" s="209"/>
      <c r="AB4" s="209"/>
      <c r="AC4" s="209"/>
      <c r="AD4" s="209"/>
    </row>
    <row r="5" spans="1:30" s="4" customFormat="1" ht="12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207"/>
      <c r="R5" s="207"/>
      <c r="S5" s="209"/>
      <c r="T5" s="210"/>
      <c r="U5" s="206"/>
      <c r="V5" s="209"/>
      <c r="W5" s="209"/>
      <c r="X5" s="209"/>
      <c r="Y5" s="209"/>
      <c r="Z5" s="209"/>
      <c r="AA5" s="209"/>
      <c r="AB5" s="209"/>
      <c r="AC5" s="209"/>
      <c r="AD5" s="209"/>
    </row>
    <row r="6" spans="1:30" s="4" customFormat="1" ht="12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63"/>
      <c r="P6" s="59"/>
      <c r="Q6" s="207"/>
      <c r="R6" s="214"/>
      <c r="S6" s="211"/>
      <c r="T6" s="213"/>
      <c r="U6" s="206"/>
      <c r="V6" s="214"/>
      <c r="W6" s="211"/>
      <c r="X6" s="214"/>
      <c r="Y6" s="209"/>
      <c r="Z6" s="209"/>
      <c r="AA6" s="209"/>
      <c r="AB6" s="209"/>
      <c r="AC6" s="209"/>
      <c r="AD6" s="209"/>
    </row>
    <row r="7" spans="1:30" s="199" customFormat="1" ht="12" customHeight="1">
      <c r="A7" s="288" t="s">
        <v>281</v>
      </c>
      <c r="B7" s="293" t="s">
        <v>91</v>
      </c>
      <c r="C7" s="294"/>
      <c r="D7" s="288" t="s">
        <v>282</v>
      </c>
      <c r="E7" s="311" t="s">
        <v>166</v>
      </c>
      <c r="F7" s="313"/>
      <c r="G7" s="313"/>
      <c r="H7" s="312"/>
      <c r="I7" s="311" t="s">
        <v>92</v>
      </c>
      <c r="J7" s="313"/>
      <c r="K7" s="313"/>
      <c r="L7" s="312"/>
      <c r="M7" s="311" t="s">
        <v>167</v>
      </c>
      <c r="N7" s="313"/>
      <c r="O7" s="313"/>
      <c r="P7" s="312"/>
      <c r="Q7" s="216"/>
      <c r="R7" s="217"/>
      <c r="S7" s="217"/>
      <c r="T7" s="217"/>
      <c r="U7" s="206"/>
      <c r="V7" s="217"/>
      <c r="W7" s="217"/>
      <c r="X7" s="217"/>
      <c r="Y7" s="215"/>
      <c r="Z7" s="215"/>
      <c r="AA7" s="215"/>
      <c r="AB7" s="215"/>
      <c r="AC7" s="215"/>
      <c r="AD7" s="215"/>
    </row>
    <row r="8" spans="1:30" s="199" customFormat="1" ht="12" customHeight="1">
      <c r="A8" s="297"/>
      <c r="B8" s="295"/>
      <c r="C8" s="296"/>
      <c r="D8" s="297"/>
      <c r="E8" s="308" t="s">
        <v>93</v>
      </c>
      <c r="F8" s="311" t="s">
        <v>94</v>
      </c>
      <c r="G8" s="312"/>
      <c r="H8" s="308" t="s">
        <v>16</v>
      </c>
      <c r="I8" s="308" t="s">
        <v>93</v>
      </c>
      <c r="J8" s="311" t="s">
        <v>94</v>
      </c>
      <c r="K8" s="312"/>
      <c r="L8" s="308" t="s">
        <v>16</v>
      </c>
      <c r="M8" s="288" t="s">
        <v>283</v>
      </c>
      <c r="N8" s="285" t="s">
        <v>170</v>
      </c>
      <c r="O8" s="286"/>
      <c r="P8" s="287"/>
      <c r="Q8" s="216"/>
      <c r="R8" s="218"/>
      <c r="S8" s="217"/>
      <c r="T8" s="217"/>
      <c r="U8" s="206"/>
      <c r="V8" s="218"/>
      <c r="W8" s="217"/>
      <c r="X8" s="217"/>
      <c r="Y8" s="215"/>
      <c r="Z8" s="215"/>
      <c r="AA8" s="215"/>
      <c r="AB8" s="215"/>
      <c r="AC8" s="215"/>
      <c r="AD8" s="215"/>
    </row>
    <row r="9" spans="1:30" s="199" customFormat="1" ht="22.5">
      <c r="A9" s="289"/>
      <c r="B9" s="306" t="s">
        <v>240</v>
      </c>
      <c r="C9" s="307"/>
      <c r="D9" s="289"/>
      <c r="E9" s="309"/>
      <c r="F9" s="200" t="s">
        <v>172</v>
      </c>
      <c r="G9" s="198" t="s">
        <v>95</v>
      </c>
      <c r="H9" s="309"/>
      <c r="I9" s="309"/>
      <c r="J9" s="200" t="s">
        <v>172</v>
      </c>
      <c r="K9" s="198" t="s">
        <v>95</v>
      </c>
      <c r="L9" s="309"/>
      <c r="M9" s="289"/>
      <c r="N9" s="281" t="s">
        <v>293</v>
      </c>
      <c r="O9" s="281" t="s">
        <v>294</v>
      </c>
      <c r="P9" s="282" t="s">
        <v>95</v>
      </c>
      <c r="Q9" s="216"/>
      <c r="R9" s="218"/>
      <c r="S9" s="219"/>
      <c r="T9" s="220"/>
      <c r="U9" s="206"/>
      <c r="V9" s="218"/>
      <c r="W9" s="219"/>
      <c r="X9" s="217"/>
      <c r="Y9" s="215"/>
      <c r="Z9" s="215"/>
      <c r="AA9" s="215"/>
      <c r="AB9" s="215"/>
      <c r="AC9" s="215"/>
      <c r="AD9" s="215"/>
    </row>
    <row r="10" spans="1:30" s="4" customFormat="1" ht="12" customHeight="1">
      <c r="A10" s="61"/>
      <c r="B10" s="60" t="s">
        <v>97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164"/>
      <c r="P10" s="61"/>
      <c r="Q10" s="207"/>
      <c r="R10" s="209"/>
      <c r="S10" s="221"/>
      <c r="T10" s="210"/>
      <c r="U10" s="206"/>
      <c r="V10" s="209"/>
      <c r="W10" s="221"/>
      <c r="X10" s="209"/>
      <c r="Y10" s="209"/>
      <c r="Z10" s="221"/>
      <c r="AA10" s="222"/>
      <c r="AB10" s="209"/>
      <c r="AC10" s="209"/>
      <c r="AD10" s="209"/>
    </row>
    <row r="11" spans="1:208" s="4" customFormat="1" ht="12" customHeight="1">
      <c r="A11" s="190">
        <v>104010101000000</v>
      </c>
      <c r="B11" s="63">
        <v>1</v>
      </c>
      <c r="C11" s="64" t="s">
        <v>1</v>
      </c>
      <c r="D11" s="132" t="s">
        <v>241</v>
      </c>
      <c r="E11" s="65">
        <v>13</v>
      </c>
      <c r="F11" s="65">
        <v>13</v>
      </c>
      <c r="G11" s="65">
        <v>100</v>
      </c>
      <c r="H11" s="66">
        <v>0</v>
      </c>
      <c r="I11" s="65">
        <v>65</v>
      </c>
      <c r="J11" s="65">
        <v>65</v>
      </c>
      <c r="K11" s="65">
        <v>100</v>
      </c>
      <c r="L11" s="66">
        <v>0</v>
      </c>
      <c r="M11" s="271">
        <v>8842</v>
      </c>
      <c r="N11" s="67">
        <v>12411</v>
      </c>
      <c r="O11" s="67">
        <v>12756</v>
      </c>
      <c r="P11" s="171">
        <v>144.26600316670437</v>
      </c>
      <c r="Q11" s="202"/>
      <c r="R11" s="208"/>
      <c r="S11" s="208"/>
      <c r="T11" s="210"/>
      <c r="U11" s="223"/>
      <c r="V11" s="208"/>
      <c r="W11" s="208"/>
      <c r="X11" s="224"/>
      <c r="Y11" s="209"/>
      <c r="Z11" s="221"/>
      <c r="AA11" s="222"/>
      <c r="AB11" s="225"/>
      <c r="AC11" s="209"/>
      <c r="AD11" s="209"/>
      <c r="GV11" s="67">
        <v>13</v>
      </c>
      <c r="GW11" s="67">
        <v>13</v>
      </c>
      <c r="GX11" s="67">
        <v>65</v>
      </c>
      <c r="GY11" s="67">
        <v>65</v>
      </c>
      <c r="GZ11" s="67">
        <v>12500</v>
      </c>
    </row>
    <row r="12" spans="1:208" s="4" customFormat="1" ht="12" customHeight="1">
      <c r="A12" s="190">
        <v>104010102000000</v>
      </c>
      <c r="B12" s="63">
        <v>2</v>
      </c>
      <c r="C12" s="64" t="s">
        <v>2</v>
      </c>
      <c r="D12" s="132" t="s">
        <v>242</v>
      </c>
      <c r="E12" s="65">
        <v>24</v>
      </c>
      <c r="F12" s="65">
        <v>24</v>
      </c>
      <c r="G12" s="65">
        <v>100</v>
      </c>
      <c r="H12" s="66">
        <v>0</v>
      </c>
      <c r="I12" s="65">
        <v>41</v>
      </c>
      <c r="J12" s="65">
        <v>39</v>
      </c>
      <c r="K12" s="65">
        <v>95.1219512195122</v>
      </c>
      <c r="L12" s="66">
        <v>2</v>
      </c>
      <c r="M12" s="271">
        <v>5721</v>
      </c>
      <c r="N12" s="67">
        <v>5785</v>
      </c>
      <c r="O12" s="67">
        <v>5962</v>
      </c>
      <c r="P12" s="171">
        <v>104.21255025345219</v>
      </c>
      <c r="Q12" s="202"/>
      <c r="R12" s="208"/>
      <c r="S12" s="208"/>
      <c r="T12" s="210"/>
      <c r="U12" s="206"/>
      <c r="V12" s="208"/>
      <c r="W12" s="208"/>
      <c r="X12" s="224"/>
      <c r="Y12" s="209"/>
      <c r="Z12" s="221"/>
      <c r="AA12" s="222"/>
      <c r="AB12" s="225"/>
      <c r="AC12" s="209"/>
      <c r="AD12" s="209"/>
      <c r="GV12" s="67">
        <v>24</v>
      </c>
      <c r="GW12" s="67">
        <v>24</v>
      </c>
      <c r="GX12" s="67">
        <v>50</v>
      </c>
      <c r="GY12" s="67">
        <v>49</v>
      </c>
      <c r="GZ12" s="67">
        <v>5700</v>
      </c>
    </row>
    <row r="13" spans="1:208" s="4" customFormat="1" ht="12" customHeight="1">
      <c r="A13" s="190">
        <v>104010103000000</v>
      </c>
      <c r="B13" s="63">
        <v>3</v>
      </c>
      <c r="C13" s="64" t="s">
        <v>3</v>
      </c>
      <c r="D13" s="132" t="s">
        <v>243</v>
      </c>
      <c r="E13" s="65">
        <v>11</v>
      </c>
      <c r="F13" s="65">
        <v>11</v>
      </c>
      <c r="G13" s="65">
        <v>100</v>
      </c>
      <c r="H13" s="66">
        <v>0</v>
      </c>
      <c r="I13" s="65">
        <v>40</v>
      </c>
      <c r="J13" s="65">
        <v>40</v>
      </c>
      <c r="K13" s="65">
        <v>100</v>
      </c>
      <c r="L13" s="66">
        <v>0</v>
      </c>
      <c r="M13" s="271">
        <v>3949</v>
      </c>
      <c r="N13" s="67">
        <v>3292</v>
      </c>
      <c r="O13" s="67">
        <v>3390</v>
      </c>
      <c r="P13" s="171">
        <v>85.84451759939226</v>
      </c>
      <c r="Q13" s="202"/>
      <c r="R13" s="226"/>
      <c r="S13" s="208"/>
      <c r="T13" s="210"/>
      <c r="U13" s="206"/>
      <c r="V13" s="226"/>
      <c r="W13" s="208"/>
      <c r="X13" s="224"/>
      <c r="Y13" s="209"/>
      <c r="Z13" s="221"/>
      <c r="AA13" s="222"/>
      <c r="AB13" s="225"/>
      <c r="AC13" s="209"/>
      <c r="AD13" s="209"/>
      <c r="GV13" s="67">
        <v>11</v>
      </c>
      <c r="GW13" s="67">
        <v>11</v>
      </c>
      <c r="GX13" s="67">
        <v>69</v>
      </c>
      <c r="GY13" s="67">
        <v>69</v>
      </c>
      <c r="GZ13" s="67">
        <v>3500</v>
      </c>
    </row>
    <row r="14" spans="1:208" s="4" customFormat="1" ht="12" customHeight="1">
      <c r="A14" s="190">
        <v>104010104000000</v>
      </c>
      <c r="B14" s="63">
        <v>4</v>
      </c>
      <c r="C14" s="64" t="s">
        <v>4</v>
      </c>
      <c r="D14" s="132" t="s">
        <v>244</v>
      </c>
      <c r="E14" s="65">
        <v>9</v>
      </c>
      <c r="F14" s="65">
        <v>9</v>
      </c>
      <c r="G14" s="65">
        <v>100</v>
      </c>
      <c r="H14" s="66">
        <v>0</v>
      </c>
      <c r="I14" s="65">
        <v>32</v>
      </c>
      <c r="J14" s="65">
        <v>32</v>
      </c>
      <c r="K14" s="65">
        <v>100</v>
      </c>
      <c r="L14" s="66">
        <v>0</v>
      </c>
      <c r="M14" s="271">
        <v>2661</v>
      </c>
      <c r="N14" s="67">
        <v>2297</v>
      </c>
      <c r="O14" s="67">
        <v>2405</v>
      </c>
      <c r="P14" s="171">
        <v>90.37955655768508</v>
      </c>
      <c r="Q14" s="202"/>
      <c r="R14" s="226"/>
      <c r="S14" s="208"/>
      <c r="T14" s="210"/>
      <c r="U14" s="206"/>
      <c r="V14" s="226"/>
      <c r="W14" s="208"/>
      <c r="X14" s="224"/>
      <c r="Y14" s="209"/>
      <c r="Z14" s="221"/>
      <c r="AA14" s="222"/>
      <c r="AB14" s="225"/>
      <c r="AC14" s="209"/>
      <c r="AD14" s="209"/>
      <c r="GV14" s="67">
        <v>8</v>
      </c>
      <c r="GW14" s="67">
        <v>8</v>
      </c>
      <c r="GX14" s="67">
        <v>45</v>
      </c>
      <c r="GY14" s="67">
        <v>45</v>
      </c>
      <c r="GZ14" s="67">
        <v>2300</v>
      </c>
    </row>
    <row r="15" spans="1:208" s="4" customFormat="1" ht="12" customHeight="1">
      <c r="A15" s="190">
        <v>104010105000000</v>
      </c>
      <c r="B15" s="63">
        <v>5</v>
      </c>
      <c r="C15" s="64" t="s">
        <v>5</v>
      </c>
      <c r="D15" s="132" t="s">
        <v>245</v>
      </c>
      <c r="E15" s="65">
        <v>11</v>
      </c>
      <c r="F15" s="65">
        <v>11</v>
      </c>
      <c r="G15" s="65">
        <v>100</v>
      </c>
      <c r="H15" s="66">
        <v>0</v>
      </c>
      <c r="I15" s="65">
        <v>93</v>
      </c>
      <c r="J15" s="65">
        <v>82</v>
      </c>
      <c r="K15" s="65">
        <v>88.17204301075269</v>
      </c>
      <c r="L15" s="66">
        <v>11</v>
      </c>
      <c r="M15" s="271">
        <v>5726</v>
      </c>
      <c r="N15" s="67">
        <v>6379</v>
      </c>
      <c r="O15" s="67">
        <v>6585</v>
      </c>
      <c r="P15" s="171">
        <v>115.00174641983934</v>
      </c>
      <c r="Q15" s="202"/>
      <c r="R15" s="208"/>
      <c r="S15" s="208"/>
      <c r="T15" s="210"/>
      <c r="U15" s="206"/>
      <c r="V15" s="208"/>
      <c r="W15" s="208"/>
      <c r="X15" s="224"/>
      <c r="Y15" s="209"/>
      <c r="Z15" s="221"/>
      <c r="AA15" s="222"/>
      <c r="AB15" s="225"/>
      <c r="AC15" s="209"/>
      <c r="AD15" s="209"/>
      <c r="GV15" s="67">
        <v>11</v>
      </c>
      <c r="GW15" s="67">
        <v>11</v>
      </c>
      <c r="GX15" s="67">
        <v>98</v>
      </c>
      <c r="GY15" s="67">
        <v>88</v>
      </c>
      <c r="GZ15" s="67">
        <v>6400</v>
      </c>
    </row>
    <row r="16" spans="1:208" s="4" customFormat="1" ht="12" customHeight="1">
      <c r="A16" s="190">
        <v>104010106000000</v>
      </c>
      <c r="B16" s="63">
        <v>6</v>
      </c>
      <c r="C16" s="64" t="s">
        <v>6</v>
      </c>
      <c r="D16" s="132" t="s">
        <v>241</v>
      </c>
      <c r="E16" s="65">
        <v>25</v>
      </c>
      <c r="F16" s="65">
        <v>25</v>
      </c>
      <c r="G16" s="65">
        <v>100</v>
      </c>
      <c r="H16" s="66">
        <v>0</v>
      </c>
      <c r="I16" s="65">
        <v>79</v>
      </c>
      <c r="J16" s="65">
        <v>79</v>
      </c>
      <c r="K16" s="65">
        <v>100</v>
      </c>
      <c r="L16" s="66">
        <v>0</v>
      </c>
      <c r="M16" s="271">
        <v>7051</v>
      </c>
      <c r="N16" s="67">
        <v>7253</v>
      </c>
      <c r="O16" s="67">
        <v>7529</v>
      </c>
      <c r="P16" s="171">
        <v>106.77918025811941</v>
      </c>
      <c r="Q16" s="202"/>
      <c r="R16" s="208"/>
      <c r="S16" s="208"/>
      <c r="T16" s="210"/>
      <c r="U16" s="206"/>
      <c r="V16" s="208"/>
      <c r="W16" s="208"/>
      <c r="X16" s="224"/>
      <c r="Y16" s="209"/>
      <c r="Z16" s="221"/>
      <c r="AA16" s="222"/>
      <c r="AB16" s="225"/>
      <c r="AC16" s="209"/>
      <c r="AD16" s="209"/>
      <c r="GV16" s="67">
        <v>26</v>
      </c>
      <c r="GW16" s="67">
        <v>26</v>
      </c>
      <c r="GX16" s="67">
        <v>81</v>
      </c>
      <c r="GY16" s="67">
        <v>81</v>
      </c>
      <c r="GZ16" s="67">
        <v>7200</v>
      </c>
    </row>
    <row r="17" spans="1:208" s="4" customFormat="1" ht="12" customHeight="1">
      <c r="A17" s="190">
        <v>104010107000000</v>
      </c>
      <c r="B17" s="63">
        <v>7</v>
      </c>
      <c r="C17" s="64" t="s">
        <v>98</v>
      </c>
      <c r="D17" s="132" t="s">
        <v>241</v>
      </c>
      <c r="E17" s="65">
        <v>40</v>
      </c>
      <c r="F17" s="65">
        <v>40</v>
      </c>
      <c r="G17" s="65">
        <v>100</v>
      </c>
      <c r="H17" s="66">
        <v>0</v>
      </c>
      <c r="I17" s="65">
        <v>89</v>
      </c>
      <c r="J17" s="65">
        <v>88</v>
      </c>
      <c r="K17" s="65">
        <v>98.87640449438202</v>
      </c>
      <c r="L17" s="66">
        <v>1</v>
      </c>
      <c r="M17" s="271">
        <v>9405</v>
      </c>
      <c r="N17" s="67">
        <v>11368</v>
      </c>
      <c r="O17" s="67">
        <v>11685</v>
      </c>
      <c r="P17" s="171">
        <v>124.24242424242425</v>
      </c>
      <c r="Q17" s="202"/>
      <c r="R17" s="208"/>
      <c r="S17" s="208"/>
      <c r="T17" s="210"/>
      <c r="U17" s="206"/>
      <c r="V17" s="208"/>
      <c r="W17" s="208"/>
      <c r="X17" s="224"/>
      <c r="Y17" s="209"/>
      <c r="Z17" s="221"/>
      <c r="AA17" s="222"/>
      <c r="AB17" s="225"/>
      <c r="AC17" s="209"/>
      <c r="AD17" s="209"/>
      <c r="GV17" s="67">
        <v>38</v>
      </c>
      <c r="GW17" s="67">
        <v>38</v>
      </c>
      <c r="GX17" s="67">
        <v>89</v>
      </c>
      <c r="GY17" s="67">
        <v>89</v>
      </c>
      <c r="GZ17" s="67">
        <v>11300</v>
      </c>
    </row>
    <row r="18" spans="1:208" s="4" customFormat="1" ht="12" customHeight="1">
      <c r="A18" s="190">
        <v>104010108000000</v>
      </c>
      <c r="B18" s="63">
        <v>8</v>
      </c>
      <c r="C18" s="64" t="s">
        <v>14</v>
      </c>
      <c r="D18" s="132" t="s">
        <v>241</v>
      </c>
      <c r="E18" s="65">
        <v>18</v>
      </c>
      <c r="F18" s="65">
        <v>18</v>
      </c>
      <c r="G18" s="65">
        <v>100</v>
      </c>
      <c r="H18" s="66">
        <v>0</v>
      </c>
      <c r="I18" s="65">
        <v>47</v>
      </c>
      <c r="J18" s="65">
        <v>47</v>
      </c>
      <c r="K18" s="65">
        <v>100</v>
      </c>
      <c r="L18" s="66">
        <v>0</v>
      </c>
      <c r="M18" s="271">
        <v>6055</v>
      </c>
      <c r="N18" s="67">
        <v>6391</v>
      </c>
      <c r="O18" s="67">
        <v>6631</v>
      </c>
      <c r="P18" s="171">
        <v>109.51279933938893</v>
      </c>
      <c r="Q18" s="202"/>
      <c r="R18" s="208"/>
      <c r="S18" s="208"/>
      <c r="T18" s="210"/>
      <c r="U18" s="206"/>
      <c r="V18" s="208"/>
      <c r="W18" s="208"/>
      <c r="X18" s="224"/>
      <c r="Y18" s="209"/>
      <c r="Z18" s="221"/>
      <c r="AA18" s="222"/>
      <c r="AB18" s="225"/>
      <c r="AC18" s="209"/>
      <c r="AD18" s="209"/>
      <c r="GV18" s="67">
        <v>20</v>
      </c>
      <c r="GW18" s="67">
        <v>20</v>
      </c>
      <c r="GX18" s="67">
        <v>48</v>
      </c>
      <c r="GY18" s="67">
        <v>48</v>
      </c>
      <c r="GZ18" s="67">
        <v>6400</v>
      </c>
    </row>
    <row r="19" spans="1:208" s="4" customFormat="1" ht="12" customHeight="1">
      <c r="A19" s="191"/>
      <c r="B19" s="69" t="s">
        <v>99</v>
      </c>
      <c r="C19" s="64"/>
      <c r="D19" s="71"/>
      <c r="E19" s="68"/>
      <c r="F19" s="68"/>
      <c r="G19" s="72"/>
      <c r="H19" s="66"/>
      <c r="I19" s="68"/>
      <c r="J19" s="68"/>
      <c r="K19" s="72"/>
      <c r="L19" s="66"/>
      <c r="M19" s="271"/>
      <c r="N19" s="67"/>
      <c r="O19" s="67"/>
      <c r="P19" s="67"/>
      <c r="Q19" s="202"/>
      <c r="R19" s="208"/>
      <c r="S19" s="208"/>
      <c r="T19" s="210"/>
      <c r="U19" s="206"/>
      <c r="V19" s="208"/>
      <c r="W19" s="208"/>
      <c r="X19" s="208"/>
      <c r="Y19" s="209"/>
      <c r="Z19" s="221"/>
      <c r="AA19" s="222"/>
      <c r="AB19" s="225"/>
      <c r="AC19" s="209"/>
      <c r="AD19" s="209"/>
      <c r="GV19" s="67"/>
      <c r="GW19" s="67"/>
      <c r="GX19" s="67"/>
      <c r="GY19" s="67"/>
      <c r="GZ19" s="67"/>
    </row>
    <row r="20" spans="1:208" s="4" customFormat="1" ht="12" customHeight="1">
      <c r="A20" s="190">
        <v>104020101000000</v>
      </c>
      <c r="B20" s="73">
        <v>9</v>
      </c>
      <c r="C20" s="74" t="s">
        <v>90</v>
      </c>
      <c r="D20" s="75">
        <v>35744</v>
      </c>
      <c r="E20" s="76">
        <v>6</v>
      </c>
      <c r="F20" s="76">
        <v>6</v>
      </c>
      <c r="G20" s="77">
        <v>100</v>
      </c>
      <c r="H20" s="78">
        <v>0</v>
      </c>
      <c r="I20" s="79">
        <v>1</v>
      </c>
      <c r="J20" s="79">
        <v>1</v>
      </c>
      <c r="K20" s="77">
        <v>100</v>
      </c>
      <c r="L20" s="78">
        <v>0</v>
      </c>
      <c r="M20" s="271">
        <v>1231</v>
      </c>
      <c r="N20" s="79">
        <v>631</v>
      </c>
      <c r="O20" s="79">
        <v>644</v>
      </c>
      <c r="P20" s="79">
        <v>52.31519090170593</v>
      </c>
      <c r="Q20" s="202"/>
      <c r="R20" s="226"/>
      <c r="S20" s="208"/>
      <c r="T20" s="210"/>
      <c r="U20" s="206"/>
      <c r="V20" s="226"/>
      <c r="W20" s="208"/>
      <c r="X20" s="208"/>
      <c r="Y20" s="209"/>
      <c r="Z20" s="221"/>
      <c r="AA20" s="222"/>
      <c r="AB20" s="225"/>
      <c r="AC20" s="209"/>
      <c r="AD20" s="209"/>
      <c r="GV20" s="79">
        <v>6</v>
      </c>
      <c r="GW20" s="79">
        <v>6</v>
      </c>
      <c r="GX20" s="79">
        <v>1</v>
      </c>
      <c r="GY20" s="79">
        <v>1</v>
      </c>
      <c r="GZ20" s="79">
        <v>700</v>
      </c>
    </row>
    <row r="21" spans="1:208" s="4" customFormat="1" ht="12" customHeight="1">
      <c r="A21" s="76"/>
      <c r="B21" s="81"/>
      <c r="C21" s="82" t="s">
        <v>96</v>
      </c>
      <c r="D21" s="82"/>
      <c r="E21" s="83">
        <v>157</v>
      </c>
      <c r="F21" s="83">
        <v>157</v>
      </c>
      <c r="G21" s="83">
        <v>100</v>
      </c>
      <c r="H21" s="84">
        <v>0</v>
      </c>
      <c r="I21" s="83">
        <v>487</v>
      </c>
      <c r="J21" s="83">
        <v>473</v>
      </c>
      <c r="K21" s="83">
        <v>97.1252566735113</v>
      </c>
      <c r="L21" s="84">
        <v>14</v>
      </c>
      <c r="M21" s="272">
        <v>50641</v>
      </c>
      <c r="N21" s="283">
        <f>SUM(N11:N20)</f>
        <v>55807</v>
      </c>
      <c r="O21" s="83">
        <v>57587</v>
      </c>
      <c r="P21" s="83">
        <v>113.71615884362474</v>
      </c>
      <c r="Q21" s="202"/>
      <c r="R21" s="227"/>
      <c r="S21" s="227"/>
      <c r="T21" s="228"/>
      <c r="U21" s="206"/>
      <c r="V21" s="227"/>
      <c r="W21" s="227"/>
      <c r="X21" s="227"/>
      <c r="Y21" s="209"/>
      <c r="Z21" s="221"/>
      <c r="AA21" s="222"/>
      <c r="AB21" s="225"/>
      <c r="AC21" s="209"/>
      <c r="AD21" s="209"/>
      <c r="GV21" s="85">
        <v>157</v>
      </c>
      <c r="GW21" s="85">
        <v>157</v>
      </c>
      <c r="GX21" s="85">
        <v>546</v>
      </c>
      <c r="GY21" s="85">
        <v>535</v>
      </c>
      <c r="GZ21" s="85">
        <v>56000</v>
      </c>
    </row>
    <row r="22" spans="13:208" ht="12.75">
      <c r="M22" s="273"/>
      <c r="N22" s="273"/>
      <c r="Q22" s="202"/>
      <c r="R22" s="230"/>
      <c r="U22" s="206"/>
      <c r="Z22" s="221"/>
      <c r="AA22" s="222"/>
      <c r="AB22" s="225"/>
      <c r="GV22" s="182">
        <v>157</v>
      </c>
      <c r="GW22" s="182">
        <v>157</v>
      </c>
      <c r="GX22" s="182">
        <v>546</v>
      </c>
      <c r="GY22" s="182">
        <v>535</v>
      </c>
      <c r="GZ22" s="182">
        <v>56000</v>
      </c>
    </row>
    <row r="23" spans="1:30" s="3" customFormat="1" ht="15" customHeight="1">
      <c r="A23" s="325" t="s">
        <v>108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202"/>
      <c r="R23" s="203"/>
      <c r="S23" s="204"/>
      <c r="T23" s="205"/>
      <c r="U23" s="206"/>
      <c r="V23" s="204"/>
      <c r="W23" s="204"/>
      <c r="X23" s="204"/>
      <c r="Y23" s="204"/>
      <c r="Z23" s="221"/>
      <c r="AA23" s="222"/>
      <c r="AB23" s="225"/>
      <c r="AC23" s="204"/>
      <c r="AD23" s="204"/>
    </row>
    <row r="24" spans="1:30" s="4" customFormat="1" ht="12" customHeight="1">
      <c r="A24" s="326" t="s">
        <v>109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202"/>
      <c r="R24" s="207"/>
      <c r="S24" s="209"/>
      <c r="T24" s="210"/>
      <c r="U24" s="206"/>
      <c r="V24" s="209"/>
      <c r="W24" s="209"/>
      <c r="X24" s="209"/>
      <c r="Y24" s="209"/>
      <c r="Z24" s="221"/>
      <c r="AA24" s="222"/>
      <c r="AB24" s="225"/>
      <c r="AC24" s="209"/>
      <c r="AD24" s="209"/>
    </row>
    <row r="25" spans="1:30" s="4" customFormat="1" ht="12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3"/>
      <c r="P25" s="57"/>
      <c r="Q25" s="202"/>
      <c r="R25" s="212"/>
      <c r="S25" s="211"/>
      <c r="T25" s="213"/>
      <c r="U25" s="206"/>
      <c r="V25" s="212"/>
      <c r="W25" s="211"/>
      <c r="X25" s="212"/>
      <c r="Y25" s="209"/>
      <c r="Z25" s="221"/>
      <c r="AA25" s="222"/>
      <c r="AB25" s="225"/>
      <c r="AC25" s="209"/>
      <c r="AD25" s="209"/>
    </row>
    <row r="26" spans="1:30" s="4" customFormat="1" ht="12" customHeight="1">
      <c r="A26" s="310" t="s">
        <v>239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202"/>
      <c r="R26" s="207"/>
      <c r="S26" s="209"/>
      <c r="T26" s="210"/>
      <c r="U26" s="206"/>
      <c r="V26" s="209"/>
      <c r="W26" s="209"/>
      <c r="X26" s="209"/>
      <c r="Y26" s="209"/>
      <c r="Z26" s="221"/>
      <c r="AA26" s="222"/>
      <c r="AB26" s="225"/>
      <c r="AC26" s="209"/>
      <c r="AD26" s="209"/>
    </row>
    <row r="27" spans="1:30" s="4" customFormat="1" ht="12" customHeight="1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202"/>
      <c r="R27" s="207"/>
      <c r="S27" s="209"/>
      <c r="T27" s="210"/>
      <c r="U27" s="206"/>
      <c r="V27" s="209"/>
      <c r="W27" s="209"/>
      <c r="X27" s="209"/>
      <c r="Y27" s="209"/>
      <c r="Z27" s="221"/>
      <c r="AA27" s="222"/>
      <c r="AB27" s="225"/>
      <c r="AC27" s="209"/>
      <c r="AD27" s="209"/>
    </row>
    <row r="28" spans="1:30" s="4" customFormat="1" ht="12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63"/>
      <c r="P28" s="59"/>
      <c r="Q28" s="202"/>
      <c r="R28" s="214"/>
      <c r="S28" s="211"/>
      <c r="T28" s="213"/>
      <c r="U28" s="206"/>
      <c r="V28" s="214"/>
      <c r="W28" s="211"/>
      <c r="X28" s="214"/>
      <c r="Y28" s="209"/>
      <c r="Z28" s="221"/>
      <c r="AA28" s="222"/>
      <c r="AB28" s="225"/>
      <c r="AC28" s="209"/>
      <c r="AD28" s="209"/>
    </row>
    <row r="29" spans="1:30" s="199" customFormat="1" ht="12" customHeight="1">
      <c r="A29" s="288" t="s">
        <v>281</v>
      </c>
      <c r="B29" s="293" t="s">
        <v>91</v>
      </c>
      <c r="C29" s="294"/>
      <c r="D29" s="288" t="s">
        <v>282</v>
      </c>
      <c r="E29" s="311" t="s">
        <v>166</v>
      </c>
      <c r="F29" s="313"/>
      <c r="G29" s="313"/>
      <c r="H29" s="312"/>
      <c r="I29" s="311" t="s">
        <v>92</v>
      </c>
      <c r="J29" s="313"/>
      <c r="K29" s="313"/>
      <c r="L29" s="312"/>
      <c r="M29" s="311" t="s">
        <v>167</v>
      </c>
      <c r="N29" s="313"/>
      <c r="O29" s="313"/>
      <c r="P29" s="312"/>
      <c r="Q29" s="202"/>
      <c r="R29" s="217"/>
      <c r="S29" s="217"/>
      <c r="T29" s="217"/>
      <c r="U29" s="206"/>
      <c r="V29" s="217"/>
      <c r="W29" s="217"/>
      <c r="X29" s="217"/>
      <c r="Y29" s="215"/>
      <c r="Z29" s="221"/>
      <c r="AA29" s="222"/>
      <c r="AB29" s="225"/>
      <c r="AC29" s="215"/>
      <c r="AD29" s="215"/>
    </row>
    <row r="30" spans="1:30" s="199" customFormat="1" ht="12" customHeight="1">
      <c r="A30" s="297"/>
      <c r="B30" s="295"/>
      <c r="C30" s="296"/>
      <c r="D30" s="297"/>
      <c r="E30" s="308" t="s">
        <v>93</v>
      </c>
      <c r="F30" s="311" t="s">
        <v>94</v>
      </c>
      <c r="G30" s="312"/>
      <c r="H30" s="308" t="s">
        <v>16</v>
      </c>
      <c r="I30" s="308" t="s">
        <v>93</v>
      </c>
      <c r="J30" s="311" t="s">
        <v>94</v>
      </c>
      <c r="K30" s="312"/>
      <c r="L30" s="308" t="s">
        <v>16</v>
      </c>
      <c r="M30" s="288" t="s">
        <v>283</v>
      </c>
      <c r="N30" s="285" t="s">
        <v>170</v>
      </c>
      <c r="O30" s="286"/>
      <c r="P30" s="287"/>
      <c r="Q30" s="202"/>
      <c r="R30" s="218"/>
      <c r="S30" s="217"/>
      <c r="T30" s="217"/>
      <c r="U30" s="206"/>
      <c r="V30" s="218"/>
      <c r="W30" s="217"/>
      <c r="X30" s="217"/>
      <c r="Y30" s="215"/>
      <c r="Z30" s="221"/>
      <c r="AA30" s="222"/>
      <c r="AB30" s="225"/>
      <c r="AC30" s="215"/>
      <c r="AD30" s="215"/>
    </row>
    <row r="31" spans="1:30" s="199" customFormat="1" ht="22.5">
      <c r="A31" s="289"/>
      <c r="B31" s="306" t="s">
        <v>240</v>
      </c>
      <c r="C31" s="307"/>
      <c r="D31" s="289"/>
      <c r="E31" s="309"/>
      <c r="F31" s="200" t="s">
        <v>172</v>
      </c>
      <c r="G31" s="198" t="s">
        <v>95</v>
      </c>
      <c r="H31" s="309"/>
      <c r="I31" s="309"/>
      <c r="J31" s="200" t="s">
        <v>172</v>
      </c>
      <c r="K31" s="198" t="s">
        <v>95</v>
      </c>
      <c r="L31" s="309"/>
      <c r="M31" s="289"/>
      <c r="N31" s="281" t="s">
        <v>293</v>
      </c>
      <c r="O31" s="281" t="s">
        <v>294</v>
      </c>
      <c r="P31" s="282" t="s">
        <v>95</v>
      </c>
      <c r="Q31" s="202"/>
      <c r="R31" s="218"/>
      <c r="S31" s="219"/>
      <c r="T31" s="220"/>
      <c r="U31" s="206"/>
      <c r="V31" s="218"/>
      <c r="W31" s="219"/>
      <c r="X31" s="217"/>
      <c r="Y31" s="215"/>
      <c r="Z31" s="221"/>
      <c r="AA31" s="222"/>
      <c r="AB31" s="225"/>
      <c r="AC31" s="215"/>
      <c r="AD31" s="215"/>
    </row>
    <row r="32" spans="1:30" s="4" customFormat="1" ht="12" customHeight="1">
      <c r="A32" s="61"/>
      <c r="B32" s="86" t="s">
        <v>102</v>
      </c>
      <c r="C32" s="87"/>
      <c r="D32" s="8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164"/>
      <c r="P32" s="61"/>
      <c r="Q32" s="202"/>
      <c r="R32" s="209"/>
      <c r="S32" s="221"/>
      <c r="T32" s="210"/>
      <c r="U32" s="206"/>
      <c r="V32" s="209"/>
      <c r="W32" s="221"/>
      <c r="X32" s="209"/>
      <c r="Y32" s="209"/>
      <c r="Z32" s="221"/>
      <c r="AA32" s="222"/>
      <c r="AB32" s="225"/>
      <c r="AC32" s="209"/>
      <c r="AD32" s="209"/>
    </row>
    <row r="33" spans="1:208" s="4" customFormat="1" ht="12" customHeight="1">
      <c r="A33" s="190">
        <v>104040101000000</v>
      </c>
      <c r="B33" s="63">
        <v>1</v>
      </c>
      <c r="C33" s="70" t="s">
        <v>86</v>
      </c>
      <c r="D33" s="70"/>
      <c r="E33" s="65">
        <v>18</v>
      </c>
      <c r="F33" s="65">
        <v>18</v>
      </c>
      <c r="G33" s="65">
        <v>100</v>
      </c>
      <c r="H33" s="88">
        <v>0</v>
      </c>
      <c r="I33" s="65">
        <v>10</v>
      </c>
      <c r="J33" s="65">
        <v>9</v>
      </c>
      <c r="K33" s="65">
        <v>90</v>
      </c>
      <c r="L33" s="88">
        <v>1</v>
      </c>
      <c r="M33" s="271">
        <v>2720</v>
      </c>
      <c r="N33" s="67">
        <v>3037</v>
      </c>
      <c r="O33" s="67">
        <v>3113</v>
      </c>
      <c r="P33" s="171">
        <v>114.44852941176471</v>
      </c>
      <c r="Q33" s="202"/>
      <c r="R33" s="208"/>
      <c r="S33" s="208"/>
      <c r="T33" s="210"/>
      <c r="U33" s="206"/>
      <c r="V33" s="208"/>
      <c r="W33" s="208"/>
      <c r="X33" s="224"/>
      <c r="Y33" s="209"/>
      <c r="Z33" s="221"/>
      <c r="AA33" s="222"/>
      <c r="AB33" s="225"/>
      <c r="AC33" s="209"/>
      <c r="AD33" s="209"/>
      <c r="GV33" s="67">
        <v>18</v>
      </c>
      <c r="GW33" s="67">
        <v>18</v>
      </c>
      <c r="GX33" s="67">
        <v>10</v>
      </c>
      <c r="GY33" s="67">
        <v>10</v>
      </c>
      <c r="GZ33" s="67">
        <v>3100</v>
      </c>
    </row>
    <row r="34" spans="1:208" s="4" customFormat="1" ht="12" customHeight="1">
      <c r="A34" s="190">
        <v>104040102000000</v>
      </c>
      <c r="B34" s="63">
        <v>2</v>
      </c>
      <c r="C34" s="70" t="s">
        <v>75</v>
      </c>
      <c r="D34" s="70"/>
      <c r="E34" s="65">
        <v>61</v>
      </c>
      <c r="F34" s="65">
        <v>61</v>
      </c>
      <c r="G34" s="65">
        <v>100</v>
      </c>
      <c r="H34" s="88">
        <v>0</v>
      </c>
      <c r="I34" s="65">
        <v>326</v>
      </c>
      <c r="J34" s="65">
        <v>324</v>
      </c>
      <c r="K34" s="65">
        <v>99.38650306748467</v>
      </c>
      <c r="L34" s="88">
        <v>2</v>
      </c>
      <c r="M34" s="271">
        <v>19601</v>
      </c>
      <c r="N34" s="67">
        <v>22954</v>
      </c>
      <c r="O34" s="67">
        <v>23542</v>
      </c>
      <c r="P34" s="171">
        <v>120.10611703484516</v>
      </c>
      <c r="Q34" s="202"/>
      <c r="R34" s="208"/>
      <c r="S34" s="208"/>
      <c r="T34" s="210"/>
      <c r="U34" s="206"/>
      <c r="V34" s="208"/>
      <c r="W34" s="208"/>
      <c r="X34" s="224"/>
      <c r="Y34" s="209"/>
      <c r="Z34" s="221"/>
      <c r="AA34" s="222"/>
      <c r="AB34" s="225"/>
      <c r="AC34" s="209"/>
      <c r="AD34" s="209"/>
      <c r="GV34" s="67">
        <v>61</v>
      </c>
      <c r="GW34" s="67">
        <v>61</v>
      </c>
      <c r="GX34" s="67">
        <v>326</v>
      </c>
      <c r="GY34" s="67">
        <v>326</v>
      </c>
      <c r="GZ34" s="67">
        <v>23000</v>
      </c>
    </row>
    <row r="35" spans="1:208" s="4" customFormat="1" ht="12" customHeight="1">
      <c r="A35" s="190">
        <v>104040103000000</v>
      </c>
      <c r="B35" s="63">
        <v>3</v>
      </c>
      <c r="C35" s="70" t="s">
        <v>11</v>
      </c>
      <c r="D35" s="70"/>
      <c r="E35" s="65">
        <v>24</v>
      </c>
      <c r="F35" s="65">
        <v>24</v>
      </c>
      <c r="G35" s="65">
        <v>100</v>
      </c>
      <c r="H35" s="88">
        <v>0</v>
      </c>
      <c r="I35" s="65">
        <v>156</v>
      </c>
      <c r="J35" s="65">
        <v>156</v>
      </c>
      <c r="K35" s="65">
        <v>100</v>
      </c>
      <c r="L35" s="88">
        <v>0</v>
      </c>
      <c r="M35" s="271">
        <v>7571</v>
      </c>
      <c r="N35" s="67">
        <v>7389</v>
      </c>
      <c r="O35" s="67">
        <v>7612</v>
      </c>
      <c r="P35" s="171">
        <v>100.54154008717475</v>
      </c>
      <c r="Q35" s="202"/>
      <c r="R35" s="224"/>
      <c r="S35" s="208"/>
      <c r="T35" s="210"/>
      <c r="U35" s="206"/>
      <c r="V35" s="224"/>
      <c r="W35" s="208"/>
      <c r="X35" s="224"/>
      <c r="Y35" s="209"/>
      <c r="Z35" s="221"/>
      <c r="AA35" s="222"/>
      <c r="AB35" s="225"/>
      <c r="AC35" s="209"/>
      <c r="AD35" s="209"/>
      <c r="GV35" s="67">
        <v>24</v>
      </c>
      <c r="GW35" s="67">
        <v>24</v>
      </c>
      <c r="GX35" s="67">
        <v>155</v>
      </c>
      <c r="GY35" s="67">
        <v>155</v>
      </c>
      <c r="GZ35" s="67">
        <v>7500</v>
      </c>
    </row>
    <row r="36" spans="1:208" s="4" customFormat="1" ht="12" customHeight="1">
      <c r="A36" s="190">
        <v>104040104000000</v>
      </c>
      <c r="B36" s="63">
        <v>4</v>
      </c>
      <c r="C36" s="70" t="s">
        <v>19</v>
      </c>
      <c r="D36" s="70"/>
      <c r="E36" s="65">
        <v>37</v>
      </c>
      <c r="F36" s="65">
        <v>37</v>
      </c>
      <c r="G36" s="65">
        <v>100</v>
      </c>
      <c r="H36" s="88">
        <v>0</v>
      </c>
      <c r="I36" s="65">
        <v>194</v>
      </c>
      <c r="J36" s="65">
        <v>194</v>
      </c>
      <c r="K36" s="65">
        <v>100</v>
      </c>
      <c r="L36" s="88">
        <v>0</v>
      </c>
      <c r="M36" s="271">
        <v>13793</v>
      </c>
      <c r="N36" s="67">
        <v>14203</v>
      </c>
      <c r="O36" s="67">
        <v>14597</v>
      </c>
      <c r="P36" s="171">
        <v>105.82904371782789</v>
      </c>
      <c r="Q36" s="202"/>
      <c r="R36" s="208"/>
      <c r="S36" s="208"/>
      <c r="T36" s="210"/>
      <c r="U36" s="234"/>
      <c r="V36" s="208"/>
      <c r="W36" s="208"/>
      <c r="X36" s="224"/>
      <c r="Y36" s="209"/>
      <c r="Z36" s="221"/>
      <c r="AA36" s="222"/>
      <c r="AB36" s="225"/>
      <c r="AC36" s="209"/>
      <c r="AD36" s="209"/>
      <c r="GV36" s="67">
        <v>37</v>
      </c>
      <c r="GW36" s="67">
        <v>37</v>
      </c>
      <c r="GX36" s="67">
        <v>194</v>
      </c>
      <c r="GY36" s="67">
        <v>194</v>
      </c>
      <c r="GZ36" s="67">
        <v>14500</v>
      </c>
    </row>
    <row r="37" spans="1:208" s="4" customFormat="1" ht="12" customHeight="1">
      <c r="A37" s="190">
        <v>104040105000000</v>
      </c>
      <c r="B37" s="63">
        <v>5</v>
      </c>
      <c r="C37" s="70" t="s">
        <v>20</v>
      </c>
      <c r="D37" s="70"/>
      <c r="E37" s="65">
        <v>35</v>
      </c>
      <c r="F37" s="65">
        <v>35</v>
      </c>
      <c r="G37" s="65">
        <v>100</v>
      </c>
      <c r="H37" s="88">
        <v>0</v>
      </c>
      <c r="I37" s="65">
        <v>242</v>
      </c>
      <c r="J37" s="65">
        <v>238</v>
      </c>
      <c r="K37" s="65">
        <v>98.34710743801654</v>
      </c>
      <c r="L37" s="88">
        <v>4</v>
      </c>
      <c r="M37" s="271">
        <v>22412</v>
      </c>
      <c r="N37" s="67">
        <v>26227</v>
      </c>
      <c r="O37" s="67">
        <v>27180</v>
      </c>
      <c r="P37" s="171">
        <v>121.27431733000178</v>
      </c>
      <c r="Q37" s="202"/>
      <c r="R37" s="208"/>
      <c r="S37" s="208"/>
      <c r="T37" s="210"/>
      <c r="U37" s="235"/>
      <c r="V37" s="208"/>
      <c r="W37" s="208"/>
      <c r="X37" s="224"/>
      <c r="Y37" s="209"/>
      <c r="Z37" s="221"/>
      <c r="AA37" s="222"/>
      <c r="AB37" s="225"/>
      <c r="AC37" s="209"/>
      <c r="AD37" s="209"/>
      <c r="GV37" s="67">
        <v>35</v>
      </c>
      <c r="GW37" s="67">
        <v>35</v>
      </c>
      <c r="GX37" s="67">
        <v>242</v>
      </c>
      <c r="GY37" s="67">
        <v>242</v>
      </c>
      <c r="GZ37" s="67">
        <v>26200</v>
      </c>
    </row>
    <row r="38" spans="1:208" s="4" customFormat="1" ht="12" customHeight="1">
      <c r="A38" s="190">
        <v>104040106000000</v>
      </c>
      <c r="B38" s="63">
        <v>6</v>
      </c>
      <c r="C38" s="70" t="s">
        <v>21</v>
      </c>
      <c r="D38" s="70"/>
      <c r="E38" s="65">
        <v>16</v>
      </c>
      <c r="F38" s="65">
        <v>16</v>
      </c>
      <c r="G38" s="65">
        <v>100</v>
      </c>
      <c r="H38" s="88">
        <v>0</v>
      </c>
      <c r="I38" s="65">
        <v>101</v>
      </c>
      <c r="J38" s="65">
        <v>101</v>
      </c>
      <c r="K38" s="65">
        <v>100</v>
      </c>
      <c r="L38" s="88">
        <v>0</v>
      </c>
      <c r="M38" s="271">
        <v>5602</v>
      </c>
      <c r="N38" s="67">
        <v>6543</v>
      </c>
      <c r="O38" s="67">
        <v>6715</v>
      </c>
      <c r="P38" s="171">
        <v>119.86790431988577</v>
      </c>
      <c r="Q38" s="202"/>
      <c r="R38" s="208"/>
      <c r="S38" s="208"/>
      <c r="T38" s="210"/>
      <c r="U38" s="235"/>
      <c r="V38" s="208"/>
      <c r="W38" s="208"/>
      <c r="X38" s="224"/>
      <c r="Y38" s="209"/>
      <c r="Z38" s="221"/>
      <c r="AA38" s="222"/>
      <c r="AB38" s="225"/>
      <c r="AC38" s="209"/>
      <c r="AD38" s="209"/>
      <c r="GV38" s="67">
        <v>16</v>
      </c>
      <c r="GW38" s="67">
        <v>16</v>
      </c>
      <c r="GX38" s="67">
        <v>101</v>
      </c>
      <c r="GY38" s="67">
        <v>101</v>
      </c>
      <c r="GZ38" s="67">
        <v>6600</v>
      </c>
    </row>
    <row r="39" spans="1:208" s="4" customFormat="1" ht="12" customHeight="1">
      <c r="A39" s="190">
        <v>104040107000000</v>
      </c>
      <c r="B39" s="63">
        <v>7</v>
      </c>
      <c r="C39" s="70" t="s">
        <v>22</v>
      </c>
      <c r="D39" s="70"/>
      <c r="E39" s="65">
        <v>9</v>
      </c>
      <c r="F39" s="65">
        <v>9</v>
      </c>
      <c r="G39" s="65">
        <v>100</v>
      </c>
      <c r="H39" s="88">
        <v>0</v>
      </c>
      <c r="I39" s="65">
        <v>55</v>
      </c>
      <c r="J39" s="65">
        <v>55</v>
      </c>
      <c r="K39" s="65">
        <v>100</v>
      </c>
      <c r="L39" s="88">
        <v>0</v>
      </c>
      <c r="M39" s="271">
        <v>4785</v>
      </c>
      <c r="N39" s="67">
        <v>4739</v>
      </c>
      <c r="O39" s="67">
        <v>4897</v>
      </c>
      <c r="P39" s="171">
        <v>102.34064785788924</v>
      </c>
      <c r="Q39" s="202"/>
      <c r="R39" s="208"/>
      <c r="S39" s="208"/>
      <c r="T39" s="210"/>
      <c r="U39" s="235"/>
      <c r="V39" s="208"/>
      <c r="W39" s="208"/>
      <c r="X39" s="224"/>
      <c r="Y39" s="209"/>
      <c r="Z39" s="221"/>
      <c r="AA39" s="222"/>
      <c r="AB39" s="225"/>
      <c r="AC39" s="209"/>
      <c r="AD39" s="209"/>
      <c r="GV39" s="67">
        <v>9</v>
      </c>
      <c r="GW39" s="67">
        <v>9</v>
      </c>
      <c r="GX39" s="67">
        <v>55</v>
      </c>
      <c r="GY39" s="67">
        <v>55</v>
      </c>
      <c r="GZ39" s="67">
        <v>4800</v>
      </c>
    </row>
    <row r="40" spans="1:208" s="4" customFormat="1" ht="12" customHeight="1">
      <c r="A40" s="190">
        <v>104040108000000</v>
      </c>
      <c r="B40" s="63">
        <v>8</v>
      </c>
      <c r="C40" s="70" t="s">
        <v>23</v>
      </c>
      <c r="D40" s="70"/>
      <c r="E40" s="65">
        <v>12</v>
      </c>
      <c r="F40" s="65">
        <v>12</v>
      </c>
      <c r="G40" s="65">
        <v>100</v>
      </c>
      <c r="H40" s="88">
        <v>0</v>
      </c>
      <c r="I40" s="65">
        <v>73</v>
      </c>
      <c r="J40" s="65">
        <v>73</v>
      </c>
      <c r="K40" s="65">
        <v>100</v>
      </c>
      <c r="L40" s="88">
        <v>0</v>
      </c>
      <c r="M40" s="271">
        <v>3031</v>
      </c>
      <c r="N40" s="67">
        <v>3385</v>
      </c>
      <c r="O40" s="67">
        <v>3483</v>
      </c>
      <c r="P40" s="171">
        <v>114.91257010887497</v>
      </c>
      <c r="Q40" s="202"/>
      <c r="R40" s="208"/>
      <c r="S40" s="208"/>
      <c r="T40" s="210"/>
      <c r="U40" s="235"/>
      <c r="V40" s="208"/>
      <c r="W40" s="208"/>
      <c r="X40" s="224"/>
      <c r="Y40" s="209"/>
      <c r="Z40" s="221"/>
      <c r="AA40" s="222"/>
      <c r="AB40" s="225"/>
      <c r="AC40" s="209"/>
      <c r="AD40" s="209"/>
      <c r="GV40" s="67">
        <v>12</v>
      </c>
      <c r="GW40" s="67">
        <v>12</v>
      </c>
      <c r="GX40" s="67">
        <v>73</v>
      </c>
      <c r="GY40" s="67">
        <v>73</v>
      </c>
      <c r="GZ40" s="67">
        <v>3400</v>
      </c>
    </row>
    <row r="41" spans="1:208" s="4" customFormat="1" ht="12" customHeight="1">
      <c r="A41" s="190">
        <v>104040109000000</v>
      </c>
      <c r="B41" s="63">
        <v>9</v>
      </c>
      <c r="C41" s="70" t="s">
        <v>67</v>
      </c>
      <c r="D41" s="70"/>
      <c r="E41" s="65">
        <v>15</v>
      </c>
      <c r="F41" s="65">
        <v>15</v>
      </c>
      <c r="G41" s="65">
        <v>100</v>
      </c>
      <c r="H41" s="88">
        <v>0</v>
      </c>
      <c r="I41" s="65">
        <v>103</v>
      </c>
      <c r="J41" s="65">
        <v>102</v>
      </c>
      <c r="K41" s="65">
        <v>99.02912621359224</v>
      </c>
      <c r="L41" s="88">
        <v>1</v>
      </c>
      <c r="M41" s="271">
        <v>5706</v>
      </c>
      <c r="N41" s="67">
        <v>5682</v>
      </c>
      <c r="O41" s="67">
        <v>5884</v>
      </c>
      <c r="P41" s="171">
        <v>103.11952330879777</v>
      </c>
      <c r="Q41" s="202"/>
      <c r="R41" s="208"/>
      <c r="S41" s="208"/>
      <c r="T41" s="210"/>
      <c r="U41" s="235"/>
      <c r="V41" s="208"/>
      <c r="W41" s="208"/>
      <c r="X41" s="224"/>
      <c r="Y41" s="209"/>
      <c r="Z41" s="221"/>
      <c r="AA41" s="222"/>
      <c r="AB41" s="225"/>
      <c r="AC41" s="209"/>
      <c r="AD41" s="209"/>
      <c r="GV41" s="67">
        <v>15</v>
      </c>
      <c r="GW41" s="67">
        <v>15</v>
      </c>
      <c r="GX41" s="67">
        <v>103</v>
      </c>
      <c r="GY41" s="67">
        <v>103</v>
      </c>
      <c r="GZ41" s="67">
        <v>5800</v>
      </c>
    </row>
    <row r="42" spans="1:208" s="4" customFormat="1" ht="12" customHeight="1">
      <c r="A42" s="190">
        <v>104040110000000</v>
      </c>
      <c r="B42" s="63">
        <v>10</v>
      </c>
      <c r="C42" s="70" t="s">
        <v>62</v>
      </c>
      <c r="D42" s="70"/>
      <c r="E42" s="65">
        <v>24</v>
      </c>
      <c r="F42" s="65">
        <v>24</v>
      </c>
      <c r="G42" s="65">
        <v>100</v>
      </c>
      <c r="H42" s="88">
        <v>0</v>
      </c>
      <c r="I42" s="65">
        <v>99</v>
      </c>
      <c r="J42" s="65">
        <v>98</v>
      </c>
      <c r="K42" s="65">
        <v>98.98989898989899</v>
      </c>
      <c r="L42" s="88">
        <v>1</v>
      </c>
      <c r="M42" s="271">
        <v>11519</v>
      </c>
      <c r="N42" s="67">
        <v>13328</v>
      </c>
      <c r="O42" s="67">
        <v>13706</v>
      </c>
      <c r="P42" s="171">
        <v>118.98602309228232</v>
      </c>
      <c r="Q42" s="202"/>
      <c r="R42" s="208"/>
      <c r="S42" s="208"/>
      <c r="T42" s="210"/>
      <c r="U42" s="235"/>
      <c r="V42" s="208"/>
      <c r="W42" s="208"/>
      <c r="X42" s="224"/>
      <c r="Y42" s="209"/>
      <c r="Z42" s="221"/>
      <c r="AA42" s="222"/>
      <c r="AB42" s="225"/>
      <c r="AC42" s="209"/>
      <c r="AD42" s="209"/>
      <c r="GV42" s="67">
        <v>24</v>
      </c>
      <c r="GW42" s="67">
        <v>24</v>
      </c>
      <c r="GX42" s="67">
        <v>99</v>
      </c>
      <c r="GY42" s="67">
        <v>99</v>
      </c>
      <c r="GZ42" s="67">
        <v>13500</v>
      </c>
    </row>
    <row r="43" spans="1:208" s="4" customFormat="1" ht="12" customHeight="1">
      <c r="A43" s="191"/>
      <c r="B43" s="69" t="s">
        <v>103</v>
      </c>
      <c r="C43" s="70"/>
      <c r="D43" s="70"/>
      <c r="E43" s="65"/>
      <c r="F43" s="65"/>
      <c r="G43" s="65"/>
      <c r="H43" s="88"/>
      <c r="I43" s="65"/>
      <c r="J43" s="65"/>
      <c r="K43" s="65"/>
      <c r="L43" s="88"/>
      <c r="M43" s="271"/>
      <c r="N43" s="67"/>
      <c r="O43" s="67"/>
      <c r="P43" s="171"/>
      <c r="Q43" s="202"/>
      <c r="R43" s="208"/>
      <c r="S43" s="208"/>
      <c r="T43" s="210"/>
      <c r="U43" s="235"/>
      <c r="V43" s="208"/>
      <c r="W43" s="208"/>
      <c r="X43" s="224"/>
      <c r="Y43" s="209"/>
      <c r="Z43" s="221"/>
      <c r="AA43" s="222"/>
      <c r="AB43" s="225"/>
      <c r="AC43" s="209"/>
      <c r="AD43" s="209"/>
      <c r="GV43" s="67"/>
      <c r="GW43" s="67"/>
      <c r="GX43" s="67"/>
      <c r="GY43" s="67"/>
      <c r="GZ43" s="67"/>
    </row>
    <row r="44" spans="1:208" s="4" customFormat="1" ht="12" customHeight="1">
      <c r="A44" s="190">
        <v>104040201000000</v>
      </c>
      <c r="B44" s="63">
        <v>11</v>
      </c>
      <c r="C44" s="70" t="s">
        <v>18</v>
      </c>
      <c r="D44" s="70"/>
      <c r="E44" s="65">
        <v>44</v>
      </c>
      <c r="F44" s="65">
        <v>44</v>
      </c>
      <c r="G44" s="65">
        <v>100</v>
      </c>
      <c r="H44" s="88">
        <v>0</v>
      </c>
      <c r="I44" s="65">
        <v>295</v>
      </c>
      <c r="J44" s="65">
        <v>294</v>
      </c>
      <c r="K44" s="65">
        <v>99.66101694915255</v>
      </c>
      <c r="L44" s="88">
        <v>1</v>
      </c>
      <c r="M44" s="271">
        <v>21302</v>
      </c>
      <c r="N44" s="67">
        <v>23282</v>
      </c>
      <c r="O44" s="67">
        <v>24024</v>
      </c>
      <c r="P44" s="171">
        <v>112.77814289738053</v>
      </c>
      <c r="Q44" s="202"/>
      <c r="R44" s="208"/>
      <c r="S44" s="208"/>
      <c r="T44" s="210"/>
      <c r="U44" s="235"/>
      <c r="V44" s="208"/>
      <c r="W44" s="208"/>
      <c r="X44" s="224"/>
      <c r="Y44" s="209"/>
      <c r="Z44" s="221"/>
      <c r="AA44" s="222"/>
      <c r="AB44" s="225"/>
      <c r="AC44" s="209"/>
      <c r="AD44" s="209"/>
      <c r="GV44" s="67">
        <v>44</v>
      </c>
      <c r="GW44" s="67">
        <v>44</v>
      </c>
      <c r="GX44" s="67">
        <v>295</v>
      </c>
      <c r="GY44" s="67">
        <v>295</v>
      </c>
      <c r="GZ44" s="67">
        <v>23400</v>
      </c>
    </row>
    <row r="45" spans="1:208" s="4" customFormat="1" ht="12" customHeight="1">
      <c r="A45" s="190">
        <v>104040202000000</v>
      </c>
      <c r="B45" s="63">
        <v>12</v>
      </c>
      <c r="C45" s="70" t="s">
        <v>52</v>
      </c>
      <c r="D45" s="70"/>
      <c r="E45" s="65">
        <v>13</v>
      </c>
      <c r="F45" s="65">
        <v>13</v>
      </c>
      <c r="G45" s="65">
        <v>100</v>
      </c>
      <c r="H45" s="88">
        <v>0</v>
      </c>
      <c r="I45" s="65">
        <v>66</v>
      </c>
      <c r="J45" s="65">
        <v>65</v>
      </c>
      <c r="K45" s="65">
        <v>98.48484848484848</v>
      </c>
      <c r="L45" s="88">
        <v>1</v>
      </c>
      <c r="M45" s="271">
        <v>8417</v>
      </c>
      <c r="N45" s="67">
        <v>7109</v>
      </c>
      <c r="O45" s="67">
        <v>7377</v>
      </c>
      <c r="P45" s="171">
        <v>87.64405370084353</v>
      </c>
      <c r="Q45" s="202"/>
      <c r="R45" s="224"/>
      <c r="S45" s="208"/>
      <c r="T45" s="210"/>
      <c r="U45" s="235"/>
      <c r="V45" s="224"/>
      <c r="W45" s="208"/>
      <c r="X45" s="224"/>
      <c r="Y45" s="209"/>
      <c r="Z45" s="221"/>
      <c r="AA45" s="222"/>
      <c r="AB45" s="225"/>
      <c r="AC45" s="209"/>
      <c r="AD45" s="209"/>
      <c r="GV45" s="67">
        <v>13</v>
      </c>
      <c r="GW45" s="67">
        <v>13</v>
      </c>
      <c r="GX45" s="67">
        <v>66</v>
      </c>
      <c r="GY45" s="67">
        <v>66</v>
      </c>
      <c r="GZ45" s="67">
        <v>8000</v>
      </c>
    </row>
    <row r="46" spans="1:208" s="4" customFormat="1" ht="12" customHeight="1">
      <c r="A46" s="190">
        <v>104040204000000</v>
      </c>
      <c r="B46" s="63">
        <v>13</v>
      </c>
      <c r="C46" s="70" t="s">
        <v>82</v>
      </c>
      <c r="D46" s="70"/>
      <c r="E46" s="65">
        <v>26</v>
      </c>
      <c r="F46" s="65">
        <v>26</v>
      </c>
      <c r="G46" s="65">
        <v>100</v>
      </c>
      <c r="H46" s="88">
        <v>0</v>
      </c>
      <c r="I46" s="65">
        <v>154</v>
      </c>
      <c r="J46" s="65">
        <v>154</v>
      </c>
      <c r="K46" s="65">
        <v>100</v>
      </c>
      <c r="L46" s="88">
        <v>0</v>
      </c>
      <c r="M46" s="271">
        <v>15192</v>
      </c>
      <c r="N46" s="67">
        <v>15824</v>
      </c>
      <c r="O46" s="67">
        <v>16301</v>
      </c>
      <c r="P46" s="171">
        <v>107.29989468141127</v>
      </c>
      <c r="Q46" s="202"/>
      <c r="R46" s="208"/>
      <c r="S46" s="208"/>
      <c r="T46" s="210"/>
      <c r="U46" s="235"/>
      <c r="V46" s="208"/>
      <c r="W46" s="208"/>
      <c r="X46" s="224"/>
      <c r="Y46" s="209"/>
      <c r="Z46" s="221"/>
      <c r="AA46" s="222"/>
      <c r="AB46" s="225"/>
      <c r="AC46" s="209"/>
      <c r="AD46" s="209"/>
      <c r="GV46" s="67">
        <v>27</v>
      </c>
      <c r="GW46" s="67">
        <v>27</v>
      </c>
      <c r="GX46" s="67">
        <v>154</v>
      </c>
      <c r="GY46" s="67">
        <v>154</v>
      </c>
      <c r="GZ46" s="67">
        <v>16000</v>
      </c>
    </row>
    <row r="47" spans="1:208" s="4" customFormat="1" ht="12" customHeight="1">
      <c r="A47" s="190">
        <v>104040203000000</v>
      </c>
      <c r="B47" s="63"/>
      <c r="C47" s="70" t="s">
        <v>104</v>
      </c>
      <c r="D47" s="70"/>
      <c r="E47" s="65">
        <v>5</v>
      </c>
      <c r="F47" s="65">
        <v>5</v>
      </c>
      <c r="G47" s="65">
        <v>100</v>
      </c>
      <c r="H47" s="88">
        <v>0</v>
      </c>
      <c r="I47" s="65">
        <v>31</v>
      </c>
      <c r="J47" s="65">
        <v>31</v>
      </c>
      <c r="K47" s="65">
        <v>100</v>
      </c>
      <c r="L47" s="88">
        <v>0</v>
      </c>
      <c r="M47" s="271">
        <v>2620</v>
      </c>
      <c r="N47" s="67">
        <v>2519</v>
      </c>
      <c r="O47" s="67">
        <v>2611</v>
      </c>
      <c r="P47" s="171">
        <v>99.65648854961832</v>
      </c>
      <c r="Q47" s="202"/>
      <c r="R47" s="224"/>
      <c r="S47" s="208"/>
      <c r="T47" s="210"/>
      <c r="U47" s="235"/>
      <c r="V47" s="224"/>
      <c r="W47" s="208"/>
      <c r="X47" s="224"/>
      <c r="Y47" s="209"/>
      <c r="Z47" s="221"/>
      <c r="AA47" s="222"/>
      <c r="AB47" s="225"/>
      <c r="AC47" s="209"/>
      <c r="AD47" s="209"/>
      <c r="GV47" s="67">
        <v>5</v>
      </c>
      <c r="GW47" s="67">
        <v>5</v>
      </c>
      <c r="GX47" s="67">
        <v>31</v>
      </c>
      <c r="GY47" s="67">
        <v>31</v>
      </c>
      <c r="GZ47" s="67">
        <v>2700</v>
      </c>
    </row>
    <row r="48" spans="1:208" s="4" customFormat="1" ht="12" customHeight="1">
      <c r="A48" s="191"/>
      <c r="B48" s="69" t="s">
        <v>105</v>
      </c>
      <c r="C48" s="70"/>
      <c r="D48" s="70"/>
      <c r="E48" s="65"/>
      <c r="F48" s="65"/>
      <c r="G48" s="65"/>
      <c r="H48" s="88"/>
      <c r="I48" s="65"/>
      <c r="J48" s="65"/>
      <c r="K48" s="65"/>
      <c r="L48" s="88"/>
      <c r="M48" s="271"/>
      <c r="N48" s="67"/>
      <c r="O48" s="67"/>
      <c r="P48" s="171"/>
      <c r="Q48" s="202"/>
      <c r="R48" s="208"/>
      <c r="S48" s="208"/>
      <c r="T48" s="210"/>
      <c r="U48" s="235"/>
      <c r="V48" s="208"/>
      <c r="W48" s="208"/>
      <c r="X48" s="224"/>
      <c r="Y48" s="209"/>
      <c r="Z48" s="221"/>
      <c r="AA48" s="222"/>
      <c r="AB48" s="225"/>
      <c r="AC48" s="209"/>
      <c r="AD48" s="209"/>
      <c r="GV48" s="67"/>
      <c r="GW48" s="67"/>
      <c r="GX48" s="67"/>
      <c r="GY48" s="67"/>
      <c r="GZ48" s="67"/>
    </row>
    <row r="49" spans="1:208" s="4" customFormat="1" ht="12" customHeight="1">
      <c r="A49" s="190">
        <v>104050101000000</v>
      </c>
      <c r="B49" s="63">
        <v>14</v>
      </c>
      <c r="C49" s="89" t="s">
        <v>63</v>
      </c>
      <c r="D49" s="89"/>
      <c r="E49" s="65">
        <v>51</v>
      </c>
      <c r="F49" s="65">
        <v>51</v>
      </c>
      <c r="G49" s="65">
        <v>100</v>
      </c>
      <c r="H49" s="88">
        <v>0</v>
      </c>
      <c r="I49" s="65">
        <v>65</v>
      </c>
      <c r="J49" s="65">
        <v>64</v>
      </c>
      <c r="K49" s="65">
        <v>98.46153846153847</v>
      </c>
      <c r="L49" s="88">
        <v>1</v>
      </c>
      <c r="M49" s="271">
        <v>15659</v>
      </c>
      <c r="N49" s="67">
        <v>15895</v>
      </c>
      <c r="O49" s="67">
        <v>16289</v>
      </c>
      <c r="P49" s="171">
        <v>104.0232454179705</v>
      </c>
      <c r="Q49" s="202"/>
      <c r="R49" s="208"/>
      <c r="S49" s="208"/>
      <c r="T49" s="210"/>
      <c r="U49" s="235"/>
      <c r="V49" s="208"/>
      <c r="W49" s="208"/>
      <c r="X49" s="224"/>
      <c r="Y49" s="209"/>
      <c r="Z49" s="221"/>
      <c r="AA49" s="222"/>
      <c r="AB49" s="225"/>
      <c r="AC49" s="209"/>
      <c r="AD49" s="209"/>
      <c r="GV49" s="67">
        <v>50</v>
      </c>
      <c r="GW49" s="67">
        <v>50</v>
      </c>
      <c r="GX49" s="67">
        <v>65</v>
      </c>
      <c r="GY49" s="67">
        <v>65</v>
      </c>
      <c r="GZ49" s="67">
        <v>16200</v>
      </c>
    </row>
    <row r="50" spans="1:208" s="4" customFormat="1" ht="12" customHeight="1">
      <c r="A50" s="190">
        <v>104050102000000</v>
      </c>
      <c r="B50" s="63">
        <v>15</v>
      </c>
      <c r="C50" s="89" t="s">
        <v>64</v>
      </c>
      <c r="D50" s="89"/>
      <c r="E50" s="65">
        <v>21</v>
      </c>
      <c r="F50" s="65">
        <v>21</v>
      </c>
      <c r="G50" s="65">
        <v>100</v>
      </c>
      <c r="H50" s="88">
        <v>0</v>
      </c>
      <c r="I50" s="65">
        <v>7</v>
      </c>
      <c r="J50" s="65">
        <v>6</v>
      </c>
      <c r="K50" s="65">
        <v>85.71428571428571</v>
      </c>
      <c r="L50" s="88">
        <v>1</v>
      </c>
      <c r="M50" s="271">
        <v>3086</v>
      </c>
      <c r="N50" s="67">
        <v>2995</v>
      </c>
      <c r="O50" s="67">
        <v>3068</v>
      </c>
      <c r="P50" s="171">
        <v>99.41672067401166</v>
      </c>
      <c r="Q50" s="202"/>
      <c r="R50" s="224"/>
      <c r="S50" s="208"/>
      <c r="T50" s="210"/>
      <c r="U50" s="235"/>
      <c r="V50" s="224"/>
      <c r="W50" s="208"/>
      <c r="X50" s="224"/>
      <c r="Y50" s="209"/>
      <c r="Z50" s="221"/>
      <c r="AA50" s="222"/>
      <c r="AB50" s="225"/>
      <c r="AC50" s="209"/>
      <c r="AD50" s="209"/>
      <c r="GV50" s="67">
        <v>21</v>
      </c>
      <c r="GW50" s="67">
        <v>21</v>
      </c>
      <c r="GX50" s="67">
        <v>7</v>
      </c>
      <c r="GY50" s="67">
        <v>7</v>
      </c>
      <c r="GZ50" s="67">
        <v>3100</v>
      </c>
    </row>
    <row r="51" spans="1:208" s="4" customFormat="1" ht="12" customHeight="1">
      <c r="A51" s="190">
        <v>104050105000000</v>
      </c>
      <c r="B51" s="63"/>
      <c r="C51" s="89" t="s">
        <v>57</v>
      </c>
      <c r="D51" s="89"/>
      <c r="E51" s="65">
        <v>10</v>
      </c>
      <c r="F51" s="65">
        <v>10</v>
      </c>
      <c r="G51" s="65">
        <v>100</v>
      </c>
      <c r="H51" s="88">
        <v>0</v>
      </c>
      <c r="I51" s="65">
        <v>27</v>
      </c>
      <c r="J51" s="65">
        <v>27</v>
      </c>
      <c r="K51" s="65">
        <v>100</v>
      </c>
      <c r="L51" s="88">
        <v>0</v>
      </c>
      <c r="M51" s="271">
        <v>2504</v>
      </c>
      <c r="N51" s="67">
        <v>2577</v>
      </c>
      <c r="O51" s="67">
        <v>2654</v>
      </c>
      <c r="P51" s="171">
        <v>105.99041533546325</v>
      </c>
      <c r="Q51" s="202"/>
      <c r="R51" s="208"/>
      <c r="S51" s="208"/>
      <c r="T51" s="210"/>
      <c r="U51" s="235"/>
      <c r="V51" s="208"/>
      <c r="W51" s="208"/>
      <c r="X51" s="224"/>
      <c r="Y51" s="209"/>
      <c r="Z51" s="221"/>
      <c r="AA51" s="222"/>
      <c r="AB51" s="225"/>
      <c r="AC51" s="209"/>
      <c r="AD51" s="209"/>
      <c r="GV51" s="67">
        <v>9</v>
      </c>
      <c r="GW51" s="67">
        <v>9</v>
      </c>
      <c r="GX51" s="67">
        <v>27</v>
      </c>
      <c r="GY51" s="67">
        <v>27</v>
      </c>
      <c r="GZ51" s="67">
        <v>2600</v>
      </c>
    </row>
    <row r="52" spans="1:208" s="4" customFormat="1" ht="12" customHeight="1">
      <c r="A52" s="190">
        <v>104050106000000</v>
      </c>
      <c r="B52" s="63"/>
      <c r="C52" s="89" t="s">
        <v>28</v>
      </c>
      <c r="D52" s="89"/>
      <c r="E52" s="95"/>
      <c r="F52" s="95"/>
      <c r="G52" s="65"/>
      <c r="H52" s="90"/>
      <c r="I52" s="65">
        <v>1</v>
      </c>
      <c r="J52" s="65">
        <v>1</v>
      </c>
      <c r="K52" s="65">
        <v>100</v>
      </c>
      <c r="L52" s="88">
        <v>0</v>
      </c>
      <c r="M52" s="274">
        <v>107</v>
      </c>
      <c r="N52" s="67">
        <v>107</v>
      </c>
      <c r="O52" s="67">
        <v>110</v>
      </c>
      <c r="P52" s="171">
        <v>102.803738317757</v>
      </c>
      <c r="Q52" s="202"/>
      <c r="R52" s="208"/>
      <c r="S52" s="208"/>
      <c r="T52" s="210"/>
      <c r="U52" s="235"/>
      <c r="V52" s="208"/>
      <c r="W52" s="208"/>
      <c r="X52" s="224"/>
      <c r="Y52" s="209"/>
      <c r="Z52" s="221"/>
      <c r="AA52" s="222"/>
      <c r="AB52" s="225"/>
      <c r="AC52" s="209"/>
      <c r="AD52" s="209"/>
      <c r="GV52" s="67">
        <v>0</v>
      </c>
      <c r="GW52" s="67">
        <v>0</v>
      </c>
      <c r="GX52" s="67">
        <v>1</v>
      </c>
      <c r="GY52" s="67">
        <v>1</v>
      </c>
      <c r="GZ52" s="67">
        <v>103</v>
      </c>
    </row>
    <row r="53" spans="1:208" s="4" customFormat="1" ht="12" customHeight="1">
      <c r="A53" s="191"/>
      <c r="B53" s="69" t="s">
        <v>106</v>
      </c>
      <c r="C53" s="70"/>
      <c r="D53" s="70"/>
      <c r="E53" s="65"/>
      <c r="F53" s="65"/>
      <c r="G53" s="65"/>
      <c r="H53" s="90"/>
      <c r="I53" s="65"/>
      <c r="J53" s="65"/>
      <c r="K53" s="65"/>
      <c r="L53" s="90"/>
      <c r="M53" s="274"/>
      <c r="N53" s="67"/>
      <c r="O53" s="67"/>
      <c r="P53" s="171"/>
      <c r="Q53" s="202"/>
      <c r="R53" s="208"/>
      <c r="S53" s="208"/>
      <c r="T53" s="210"/>
      <c r="U53" s="235"/>
      <c r="V53" s="208"/>
      <c r="W53" s="208"/>
      <c r="X53" s="224"/>
      <c r="Y53" s="209"/>
      <c r="Z53" s="221"/>
      <c r="AA53" s="222"/>
      <c r="AB53" s="225"/>
      <c r="AC53" s="209"/>
      <c r="AD53" s="209"/>
      <c r="GV53" s="67"/>
      <c r="GW53" s="67"/>
      <c r="GX53" s="67"/>
      <c r="GY53" s="67"/>
      <c r="GZ53" s="67"/>
    </row>
    <row r="54" spans="1:208" s="4" customFormat="1" ht="12" customHeight="1">
      <c r="A54" s="190">
        <v>104030101000000</v>
      </c>
      <c r="B54" s="73"/>
      <c r="C54" s="91" t="s">
        <v>107</v>
      </c>
      <c r="D54" s="91"/>
      <c r="E54" s="80"/>
      <c r="F54" s="80"/>
      <c r="G54" s="80"/>
      <c r="H54" s="92"/>
      <c r="I54" s="80"/>
      <c r="J54" s="80"/>
      <c r="K54" s="80"/>
      <c r="L54" s="92"/>
      <c r="M54" s="271">
        <v>91</v>
      </c>
      <c r="N54" s="79">
        <v>91</v>
      </c>
      <c r="O54" s="79">
        <v>91</v>
      </c>
      <c r="P54" s="171">
        <v>100</v>
      </c>
      <c r="Q54" s="202"/>
      <c r="R54" s="224"/>
      <c r="S54" s="208"/>
      <c r="T54" s="210"/>
      <c r="U54" s="235"/>
      <c r="V54" s="224"/>
      <c r="W54" s="208"/>
      <c r="X54" s="224"/>
      <c r="Y54" s="209"/>
      <c r="Z54" s="221"/>
      <c r="AA54" s="222"/>
      <c r="AB54" s="225"/>
      <c r="AC54" s="209"/>
      <c r="AD54" s="209"/>
      <c r="GV54" s="79">
        <v>1</v>
      </c>
      <c r="GW54" s="79">
        <v>1</v>
      </c>
      <c r="GX54" s="79">
        <v>1</v>
      </c>
      <c r="GY54" s="79">
        <v>1</v>
      </c>
      <c r="GZ54" s="79">
        <v>92</v>
      </c>
    </row>
    <row r="55" spans="1:208" s="4" customFormat="1" ht="12" customHeight="1">
      <c r="A55" s="76"/>
      <c r="B55" s="298" t="s">
        <v>96</v>
      </c>
      <c r="C55" s="299"/>
      <c r="D55" s="82"/>
      <c r="E55" s="85">
        <v>421</v>
      </c>
      <c r="F55" s="85">
        <v>421</v>
      </c>
      <c r="G55" s="85">
        <v>100</v>
      </c>
      <c r="H55" s="93">
        <v>0</v>
      </c>
      <c r="I55" s="85">
        <v>2005</v>
      </c>
      <c r="J55" s="85">
        <v>1992</v>
      </c>
      <c r="K55" s="85">
        <v>99.35162094763092</v>
      </c>
      <c r="L55" s="93">
        <v>13</v>
      </c>
      <c r="M55" s="275">
        <v>165718</v>
      </c>
      <c r="N55" s="283">
        <f>SUM(N33:N54)</f>
        <v>177886</v>
      </c>
      <c r="O55" s="83">
        <v>183254</v>
      </c>
      <c r="P55" s="85">
        <v>110.58183178652892</v>
      </c>
      <c r="Q55" s="202"/>
      <c r="R55" s="236"/>
      <c r="S55" s="227"/>
      <c r="T55" s="228"/>
      <c r="U55" s="235"/>
      <c r="V55" s="236"/>
      <c r="W55" s="227"/>
      <c r="X55" s="236"/>
      <c r="Y55" s="209"/>
      <c r="Z55" s="221"/>
      <c r="AA55" s="222"/>
      <c r="AB55" s="225"/>
      <c r="AC55" s="209"/>
      <c r="AD55" s="209"/>
      <c r="GV55" s="85">
        <v>421</v>
      </c>
      <c r="GW55" s="85">
        <v>421</v>
      </c>
      <c r="GX55" s="85">
        <v>2005</v>
      </c>
      <c r="GY55" s="85">
        <v>2005</v>
      </c>
      <c r="GZ55" s="85">
        <v>180595</v>
      </c>
    </row>
    <row r="56" spans="13:208" ht="12.75">
      <c r="M56" s="273"/>
      <c r="N56" s="273"/>
      <c r="Q56" s="202"/>
      <c r="R56" s="237"/>
      <c r="U56" s="235"/>
      <c r="V56" s="237"/>
      <c r="Z56" s="221"/>
      <c r="AA56" s="222"/>
      <c r="AB56" s="225"/>
      <c r="GV56" s="182">
        <v>421</v>
      </c>
      <c r="GW56" s="182">
        <v>421</v>
      </c>
      <c r="GX56" s="182">
        <v>2005</v>
      </c>
      <c r="GY56" s="182">
        <v>2005</v>
      </c>
      <c r="GZ56" s="182">
        <v>180595</v>
      </c>
    </row>
    <row r="57" spans="1:30" s="3" customFormat="1" ht="15" customHeight="1">
      <c r="A57" s="325" t="s">
        <v>111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202"/>
      <c r="R57" s="203"/>
      <c r="S57" s="204"/>
      <c r="T57" s="205"/>
      <c r="U57" s="235"/>
      <c r="V57" s="204"/>
      <c r="W57" s="204"/>
      <c r="X57" s="204"/>
      <c r="Y57" s="204"/>
      <c r="Z57" s="221"/>
      <c r="AA57" s="222"/>
      <c r="AB57" s="225"/>
      <c r="AC57" s="204"/>
      <c r="AD57" s="204"/>
    </row>
    <row r="58" spans="1:30" s="4" customFormat="1" ht="12" customHeight="1">
      <c r="A58" s="326" t="s">
        <v>112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202"/>
      <c r="R58" s="207"/>
      <c r="S58" s="209"/>
      <c r="T58" s="210"/>
      <c r="U58" s="235"/>
      <c r="V58" s="209"/>
      <c r="W58" s="209"/>
      <c r="X58" s="209"/>
      <c r="Y58" s="209"/>
      <c r="Z58" s="221"/>
      <c r="AA58" s="222"/>
      <c r="AB58" s="225"/>
      <c r="AC58" s="209"/>
      <c r="AD58" s="209"/>
    </row>
    <row r="59" spans="1:30" s="4" customFormat="1" ht="12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163"/>
      <c r="P59" s="57"/>
      <c r="Q59" s="202"/>
      <c r="R59" s="212"/>
      <c r="S59" s="211"/>
      <c r="T59" s="213"/>
      <c r="U59" s="235"/>
      <c r="V59" s="212"/>
      <c r="W59" s="211"/>
      <c r="X59" s="212"/>
      <c r="Y59" s="209"/>
      <c r="Z59" s="221"/>
      <c r="AA59" s="222"/>
      <c r="AB59" s="225"/>
      <c r="AC59" s="209"/>
      <c r="AD59" s="209"/>
    </row>
    <row r="60" spans="1:30" s="4" customFormat="1" ht="12" customHeight="1">
      <c r="A60" s="310" t="s">
        <v>239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202"/>
      <c r="R60" s="207"/>
      <c r="S60" s="209"/>
      <c r="T60" s="210"/>
      <c r="U60" s="235"/>
      <c r="V60" s="209"/>
      <c r="W60" s="209"/>
      <c r="X60" s="209"/>
      <c r="Y60" s="209"/>
      <c r="Z60" s="221"/>
      <c r="AA60" s="222"/>
      <c r="AB60" s="225"/>
      <c r="AC60" s="209"/>
      <c r="AD60" s="209"/>
    </row>
    <row r="61" spans="1:30" s="4" customFormat="1" ht="12" customHeigh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202"/>
      <c r="R61" s="207"/>
      <c r="S61" s="209"/>
      <c r="T61" s="210"/>
      <c r="U61" s="235"/>
      <c r="V61" s="209"/>
      <c r="W61" s="209"/>
      <c r="X61" s="209"/>
      <c r="Y61" s="209"/>
      <c r="Z61" s="221"/>
      <c r="AA61" s="222"/>
      <c r="AB61" s="225"/>
      <c r="AC61" s="209"/>
      <c r="AD61" s="209"/>
    </row>
    <row r="62" spans="1:30" s="4" customFormat="1" ht="12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163"/>
      <c r="P62" s="59"/>
      <c r="Q62" s="202"/>
      <c r="R62" s="214"/>
      <c r="S62" s="211"/>
      <c r="T62" s="213"/>
      <c r="U62" s="235"/>
      <c r="V62" s="214"/>
      <c r="W62" s="211"/>
      <c r="X62" s="214"/>
      <c r="Y62" s="209"/>
      <c r="Z62" s="221"/>
      <c r="AA62" s="222"/>
      <c r="AB62" s="225"/>
      <c r="AC62" s="209"/>
      <c r="AD62" s="209"/>
    </row>
    <row r="63" spans="1:30" s="199" customFormat="1" ht="12" customHeight="1">
      <c r="A63" s="288" t="s">
        <v>281</v>
      </c>
      <c r="B63" s="293" t="s">
        <v>91</v>
      </c>
      <c r="C63" s="294"/>
      <c r="D63" s="288" t="s">
        <v>282</v>
      </c>
      <c r="E63" s="311" t="s">
        <v>166</v>
      </c>
      <c r="F63" s="313"/>
      <c r="G63" s="313"/>
      <c r="H63" s="312"/>
      <c r="I63" s="311" t="s">
        <v>92</v>
      </c>
      <c r="J63" s="313"/>
      <c r="K63" s="313"/>
      <c r="L63" s="312"/>
      <c r="M63" s="311" t="s">
        <v>167</v>
      </c>
      <c r="N63" s="313"/>
      <c r="O63" s="313"/>
      <c r="P63" s="312"/>
      <c r="Q63" s="202"/>
      <c r="R63" s="217"/>
      <c r="S63" s="217"/>
      <c r="T63" s="217"/>
      <c r="U63" s="235"/>
      <c r="V63" s="217"/>
      <c r="W63" s="217"/>
      <c r="X63" s="217"/>
      <c r="Y63" s="215"/>
      <c r="Z63" s="221"/>
      <c r="AA63" s="222"/>
      <c r="AB63" s="225"/>
      <c r="AC63" s="215"/>
      <c r="AD63" s="215"/>
    </row>
    <row r="64" spans="1:30" s="199" customFormat="1" ht="12" customHeight="1">
      <c r="A64" s="297"/>
      <c r="B64" s="295"/>
      <c r="C64" s="296"/>
      <c r="D64" s="297"/>
      <c r="E64" s="308" t="s">
        <v>93</v>
      </c>
      <c r="F64" s="311" t="s">
        <v>94</v>
      </c>
      <c r="G64" s="312"/>
      <c r="H64" s="308" t="s">
        <v>16</v>
      </c>
      <c r="I64" s="308" t="s">
        <v>93</v>
      </c>
      <c r="J64" s="311" t="s">
        <v>94</v>
      </c>
      <c r="K64" s="312"/>
      <c r="L64" s="308" t="s">
        <v>16</v>
      </c>
      <c r="M64" s="288" t="s">
        <v>283</v>
      </c>
      <c r="N64" s="285" t="s">
        <v>170</v>
      </c>
      <c r="O64" s="286"/>
      <c r="P64" s="287"/>
      <c r="Q64" s="202"/>
      <c r="R64" s="218"/>
      <c r="S64" s="217"/>
      <c r="T64" s="217"/>
      <c r="U64" s="235"/>
      <c r="V64" s="218"/>
      <c r="W64" s="217"/>
      <c r="X64" s="217"/>
      <c r="Y64" s="215"/>
      <c r="Z64" s="221"/>
      <c r="AA64" s="222"/>
      <c r="AB64" s="225"/>
      <c r="AC64" s="215"/>
      <c r="AD64" s="215"/>
    </row>
    <row r="65" spans="1:30" s="199" customFormat="1" ht="22.5">
      <c r="A65" s="289"/>
      <c r="B65" s="306" t="s">
        <v>240</v>
      </c>
      <c r="C65" s="307"/>
      <c r="D65" s="289"/>
      <c r="E65" s="309"/>
      <c r="F65" s="200" t="s">
        <v>172</v>
      </c>
      <c r="G65" s="198" t="s">
        <v>95</v>
      </c>
      <c r="H65" s="309"/>
      <c r="I65" s="309"/>
      <c r="J65" s="200" t="s">
        <v>172</v>
      </c>
      <c r="K65" s="198" t="s">
        <v>95</v>
      </c>
      <c r="L65" s="309"/>
      <c r="M65" s="289"/>
      <c r="N65" s="281" t="s">
        <v>293</v>
      </c>
      <c r="O65" s="281" t="s">
        <v>294</v>
      </c>
      <c r="P65" s="282" t="s">
        <v>95</v>
      </c>
      <c r="Q65" s="202"/>
      <c r="R65" s="218"/>
      <c r="S65" s="219"/>
      <c r="T65" s="220"/>
      <c r="U65" s="235"/>
      <c r="V65" s="218"/>
      <c r="W65" s="219"/>
      <c r="X65" s="217"/>
      <c r="Y65" s="215"/>
      <c r="Z65" s="221"/>
      <c r="AA65" s="222"/>
      <c r="AB65" s="225"/>
      <c r="AC65" s="215"/>
      <c r="AD65" s="215"/>
    </row>
    <row r="66" spans="1:208" s="4" customFormat="1" ht="12" customHeight="1">
      <c r="A66" s="61"/>
      <c r="B66" s="86" t="s">
        <v>105</v>
      </c>
      <c r="C66" s="87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164"/>
      <c r="P66" s="61"/>
      <c r="Q66" s="202"/>
      <c r="R66" s="209"/>
      <c r="S66" s="221"/>
      <c r="T66" s="210"/>
      <c r="U66" s="235"/>
      <c r="V66" s="209"/>
      <c r="W66" s="221"/>
      <c r="X66" s="209"/>
      <c r="Y66" s="209"/>
      <c r="Z66" s="221"/>
      <c r="AA66" s="222"/>
      <c r="AB66" s="225"/>
      <c r="AC66" s="209"/>
      <c r="AD66" s="209"/>
      <c r="GV66" s="146"/>
      <c r="GW66" s="146"/>
      <c r="GX66" s="146"/>
      <c r="GY66" s="146"/>
      <c r="GZ66" s="146"/>
    </row>
    <row r="67" spans="1:208" s="4" customFormat="1" ht="12" customHeight="1">
      <c r="A67" s="190">
        <v>104050103000000</v>
      </c>
      <c r="B67" s="63">
        <v>1</v>
      </c>
      <c r="C67" s="70" t="s">
        <v>247</v>
      </c>
      <c r="D67" s="94"/>
      <c r="E67" s="95">
        <v>18</v>
      </c>
      <c r="F67" s="95">
        <v>18</v>
      </c>
      <c r="G67" s="95">
        <v>100</v>
      </c>
      <c r="H67" s="66">
        <v>0</v>
      </c>
      <c r="I67" s="95">
        <v>29</v>
      </c>
      <c r="J67" s="95">
        <v>27</v>
      </c>
      <c r="K67" s="96">
        <v>93.10344827586206</v>
      </c>
      <c r="L67" s="97">
        <v>2</v>
      </c>
      <c r="M67" s="271">
        <v>11525</v>
      </c>
      <c r="N67" s="67">
        <v>9777</v>
      </c>
      <c r="O67" s="67">
        <v>9961</v>
      </c>
      <c r="P67" s="178">
        <v>86.4295010845987</v>
      </c>
      <c r="Q67" s="202"/>
      <c r="R67" s="224"/>
      <c r="S67" s="208"/>
      <c r="T67" s="238"/>
      <c r="U67" s="235"/>
      <c r="V67" s="224"/>
      <c r="W67" s="208"/>
      <c r="X67" s="239"/>
      <c r="Y67" s="209"/>
      <c r="Z67" s="221"/>
      <c r="AA67" s="222"/>
      <c r="AB67" s="225"/>
      <c r="AC67" s="209"/>
      <c r="AD67" s="209"/>
      <c r="GV67" s="67">
        <v>18</v>
      </c>
      <c r="GW67" s="67">
        <v>18</v>
      </c>
      <c r="GX67" s="67">
        <v>29</v>
      </c>
      <c r="GY67" s="67">
        <v>27</v>
      </c>
      <c r="GZ67" s="67">
        <v>11203</v>
      </c>
    </row>
    <row r="68" spans="1:208" s="4" customFormat="1" ht="12" customHeight="1">
      <c r="A68" s="191"/>
      <c r="B68" s="69" t="s">
        <v>110</v>
      </c>
      <c r="C68" s="70"/>
      <c r="D68" s="94"/>
      <c r="E68" s="95"/>
      <c r="F68" s="95"/>
      <c r="G68" s="95"/>
      <c r="H68" s="66"/>
      <c r="I68" s="95"/>
      <c r="J68" s="96"/>
      <c r="K68" s="96"/>
      <c r="L68" s="97"/>
      <c r="M68" s="271"/>
      <c r="N68" s="67"/>
      <c r="O68" s="67"/>
      <c r="P68" s="178"/>
      <c r="Q68" s="202"/>
      <c r="R68" s="208"/>
      <c r="S68" s="208"/>
      <c r="T68" s="238"/>
      <c r="U68" s="235"/>
      <c r="V68" s="208"/>
      <c r="W68" s="208"/>
      <c r="X68" s="239"/>
      <c r="Y68" s="209"/>
      <c r="Z68" s="221"/>
      <c r="AA68" s="222"/>
      <c r="AB68" s="225"/>
      <c r="AC68" s="209"/>
      <c r="AD68" s="209"/>
      <c r="GV68" s="67"/>
      <c r="GW68" s="67"/>
      <c r="GX68" s="67"/>
      <c r="GY68" s="67"/>
      <c r="GZ68" s="67"/>
    </row>
    <row r="69" spans="1:208" s="4" customFormat="1" ht="12" customHeight="1">
      <c r="A69" s="190">
        <v>104040301000000</v>
      </c>
      <c r="B69" s="63">
        <v>2</v>
      </c>
      <c r="C69" s="70" t="s">
        <v>8</v>
      </c>
      <c r="D69" s="94"/>
      <c r="E69" s="95">
        <v>15</v>
      </c>
      <c r="F69" s="95">
        <v>15</v>
      </c>
      <c r="G69" s="95">
        <v>100</v>
      </c>
      <c r="H69" s="66">
        <v>0</v>
      </c>
      <c r="I69" s="95">
        <v>44</v>
      </c>
      <c r="J69" s="95">
        <v>42</v>
      </c>
      <c r="K69" s="96">
        <v>95.45454545454545</v>
      </c>
      <c r="L69" s="97">
        <v>2</v>
      </c>
      <c r="M69" s="271">
        <v>14978</v>
      </c>
      <c r="N69" s="67">
        <v>20093</v>
      </c>
      <c r="O69" s="67">
        <v>20566</v>
      </c>
      <c r="P69" s="178">
        <v>137.30805180932032</v>
      </c>
      <c r="Q69" s="202"/>
      <c r="R69" s="208"/>
      <c r="S69" s="208"/>
      <c r="T69" s="238"/>
      <c r="U69" s="235"/>
      <c r="V69" s="208"/>
      <c r="W69" s="208"/>
      <c r="X69" s="239"/>
      <c r="Y69" s="209"/>
      <c r="Z69" s="221"/>
      <c r="AA69" s="222"/>
      <c r="AB69" s="225"/>
      <c r="AC69" s="209"/>
      <c r="AD69" s="209"/>
      <c r="GV69" s="67">
        <v>15</v>
      </c>
      <c r="GW69" s="67">
        <v>15</v>
      </c>
      <c r="GX69" s="67">
        <v>44</v>
      </c>
      <c r="GY69" s="67">
        <v>43</v>
      </c>
      <c r="GZ69" s="67">
        <v>16261</v>
      </c>
    </row>
    <row r="70" spans="1:208" s="4" customFormat="1" ht="12" customHeight="1">
      <c r="A70" s="190">
        <v>104040302000000</v>
      </c>
      <c r="B70" s="63">
        <v>3</v>
      </c>
      <c r="C70" s="70" t="s">
        <v>24</v>
      </c>
      <c r="D70" s="94"/>
      <c r="E70" s="95">
        <v>20</v>
      </c>
      <c r="F70" s="95">
        <v>20</v>
      </c>
      <c r="G70" s="95">
        <v>100</v>
      </c>
      <c r="H70" s="66">
        <v>0</v>
      </c>
      <c r="I70" s="95">
        <v>66</v>
      </c>
      <c r="J70" s="95">
        <v>65</v>
      </c>
      <c r="K70" s="96">
        <v>98.48484848484848</v>
      </c>
      <c r="L70" s="97">
        <v>1</v>
      </c>
      <c r="M70" s="271">
        <v>32458</v>
      </c>
      <c r="N70" s="67">
        <v>36061</v>
      </c>
      <c r="O70" s="67">
        <v>37143</v>
      </c>
      <c r="P70" s="178">
        <v>114.43403783350792</v>
      </c>
      <c r="Q70" s="202"/>
      <c r="R70" s="208"/>
      <c r="S70" s="208"/>
      <c r="T70" s="238"/>
      <c r="U70" s="235"/>
      <c r="V70" s="208"/>
      <c r="W70" s="208"/>
      <c r="X70" s="239"/>
      <c r="Y70" s="209"/>
      <c r="Z70" s="221"/>
      <c r="AA70" s="222"/>
      <c r="AB70" s="225"/>
      <c r="AC70" s="209"/>
      <c r="AD70" s="209"/>
      <c r="GV70" s="67">
        <v>20</v>
      </c>
      <c r="GW70" s="67">
        <v>20</v>
      </c>
      <c r="GX70" s="67">
        <v>66</v>
      </c>
      <c r="GY70" s="67">
        <v>65</v>
      </c>
      <c r="GZ70" s="67">
        <v>34215</v>
      </c>
    </row>
    <row r="71" spans="1:208" s="4" customFormat="1" ht="12" customHeight="1">
      <c r="A71" s="190">
        <v>104040303000000</v>
      </c>
      <c r="B71" s="63">
        <v>4</v>
      </c>
      <c r="C71" s="70" t="s">
        <v>50</v>
      </c>
      <c r="D71" s="94"/>
      <c r="E71" s="95">
        <v>45</v>
      </c>
      <c r="F71" s="95">
        <v>45</v>
      </c>
      <c r="G71" s="95">
        <v>100</v>
      </c>
      <c r="H71" s="66">
        <v>0</v>
      </c>
      <c r="I71" s="95">
        <v>70</v>
      </c>
      <c r="J71" s="95">
        <v>67</v>
      </c>
      <c r="K71" s="96">
        <v>95.71428571428572</v>
      </c>
      <c r="L71" s="97">
        <v>3</v>
      </c>
      <c r="M71" s="271">
        <v>33299</v>
      </c>
      <c r="N71" s="67">
        <v>38733</v>
      </c>
      <c r="O71" s="67">
        <v>39778</v>
      </c>
      <c r="P71" s="178">
        <v>119.45704075197455</v>
      </c>
      <c r="Q71" s="202"/>
      <c r="R71" s="208"/>
      <c r="S71" s="208"/>
      <c r="T71" s="238"/>
      <c r="U71" s="235"/>
      <c r="V71" s="208"/>
      <c r="W71" s="208"/>
      <c r="X71" s="239"/>
      <c r="Y71" s="209"/>
      <c r="Z71" s="221"/>
      <c r="AA71" s="222"/>
      <c r="AB71" s="225"/>
      <c r="AC71" s="209"/>
      <c r="AD71" s="209"/>
      <c r="GV71" s="67">
        <v>45</v>
      </c>
      <c r="GW71" s="67">
        <v>45</v>
      </c>
      <c r="GX71" s="67">
        <v>70</v>
      </c>
      <c r="GY71" s="67">
        <v>67</v>
      </c>
      <c r="GZ71" s="67">
        <v>35256</v>
      </c>
    </row>
    <row r="72" spans="1:208" s="4" customFormat="1" ht="12" customHeight="1">
      <c r="A72" s="190">
        <v>104040304000000</v>
      </c>
      <c r="B72" s="63">
        <v>5</v>
      </c>
      <c r="C72" s="70" t="s">
        <v>83</v>
      </c>
      <c r="D72" s="94"/>
      <c r="E72" s="95">
        <v>21</v>
      </c>
      <c r="F72" s="95">
        <v>21</v>
      </c>
      <c r="G72" s="95">
        <v>100</v>
      </c>
      <c r="H72" s="66">
        <v>0</v>
      </c>
      <c r="I72" s="95">
        <v>31</v>
      </c>
      <c r="J72" s="95">
        <v>27</v>
      </c>
      <c r="K72" s="96">
        <v>87.09677419354838</v>
      </c>
      <c r="L72" s="97">
        <v>4</v>
      </c>
      <c r="M72" s="271">
        <v>14062</v>
      </c>
      <c r="N72" s="67">
        <v>15306</v>
      </c>
      <c r="O72" s="67">
        <v>15709</v>
      </c>
      <c r="P72" s="178">
        <v>111.71241644147347</v>
      </c>
      <c r="Q72" s="202"/>
      <c r="R72" s="208"/>
      <c r="S72" s="208"/>
      <c r="T72" s="238"/>
      <c r="U72" s="235"/>
      <c r="V72" s="208"/>
      <c r="W72" s="208"/>
      <c r="X72" s="239"/>
      <c r="Y72" s="209"/>
      <c r="Z72" s="221"/>
      <c r="AA72" s="222"/>
      <c r="AB72" s="225"/>
      <c r="AC72" s="209"/>
      <c r="AD72" s="209"/>
      <c r="GV72" s="67">
        <v>21</v>
      </c>
      <c r="GW72" s="67">
        <v>21</v>
      </c>
      <c r="GX72" s="67">
        <v>31</v>
      </c>
      <c r="GY72" s="67">
        <v>27</v>
      </c>
      <c r="GZ72" s="67">
        <v>14588</v>
      </c>
    </row>
    <row r="73" spans="1:208" s="4" customFormat="1" ht="12" customHeight="1">
      <c r="A73" s="190">
        <v>104040203000000</v>
      </c>
      <c r="B73" s="73"/>
      <c r="C73" s="74" t="s">
        <v>104</v>
      </c>
      <c r="D73" s="98"/>
      <c r="E73" s="76">
        <v>1</v>
      </c>
      <c r="F73" s="76">
        <v>1</v>
      </c>
      <c r="G73" s="99">
        <v>100</v>
      </c>
      <c r="H73" s="78">
        <v>0</v>
      </c>
      <c r="I73" s="99">
        <v>1</v>
      </c>
      <c r="J73" s="99">
        <v>0</v>
      </c>
      <c r="K73" s="100">
        <v>0</v>
      </c>
      <c r="L73" s="101">
        <v>1</v>
      </c>
      <c r="M73" s="271">
        <v>487</v>
      </c>
      <c r="N73" s="174">
        <v>401</v>
      </c>
      <c r="O73" s="174">
        <v>404</v>
      </c>
      <c r="P73" s="179">
        <v>82.95687885010267</v>
      </c>
      <c r="Q73" s="202"/>
      <c r="R73" s="224"/>
      <c r="S73" s="208"/>
      <c r="T73" s="238"/>
      <c r="U73" s="235"/>
      <c r="V73" s="224"/>
      <c r="W73" s="208"/>
      <c r="X73" s="239"/>
      <c r="Y73" s="209"/>
      <c r="Z73" s="221"/>
      <c r="AA73" s="222"/>
      <c r="AB73" s="225"/>
      <c r="AC73" s="209"/>
      <c r="AD73" s="209"/>
      <c r="GV73" s="174">
        <v>1</v>
      </c>
      <c r="GW73" s="174">
        <v>1</v>
      </c>
      <c r="GX73" s="174">
        <v>1</v>
      </c>
      <c r="GY73" s="174">
        <v>0</v>
      </c>
      <c r="GZ73" s="174">
        <v>500</v>
      </c>
    </row>
    <row r="74" spans="1:208" s="4" customFormat="1" ht="13.5" customHeight="1">
      <c r="A74" s="76"/>
      <c r="B74" s="102"/>
      <c r="C74" s="103" t="s">
        <v>96</v>
      </c>
      <c r="D74" s="104"/>
      <c r="E74" s="105">
        <v>120</v>
      </c>
      <c r="F74" s="105">
        <v>120</v>
      </c>
      <c r="G74" s="105">
        <v>100</v>
      </c>
      <c r="H74" s="106">
        <v>0</v>
      </c>
      <c r="I74" s="105">
        <v>241</v>
      </c>
      <c r="J74" s="105">
        <v>228</v>
      </c>
      <c r="K74" s="105">
        <v>94.6058091286307</v>
      </c>
      <c r="L74" s="106">
        <v>13</v>
      </c>
      <c r="M74" s="272">
        <v>106809</v>
      </c>
      <c r="N74" s="85">
        <f>SUM(N67:N73)</f>
        <v>120371</v>
      </c>
      <c r="O74" s="85">
        <v>123561</v>
      </c>
      <c r="P74" s="105">
        <v>115.68407156700277</v>
      </c>
      <c r="Q74" s="202"/>
      <c r="R74" s="227"/>
      <c r="S74" s="236"/>
      <c r="T74" s="228"/>
      <c r="U74" s="235"/>
      <c r="V74" s="227"/>
      <c r="W74" s="236"/>
      <c r="X74" s="227"/>
      <c r="Y74" s="209"/>
      <c r="Z74" s="221"/>
      <c r="AA74" s="222"/>
      <c r="AB74" s="225"/>
      <c r="AC74" s="209"/>
      <c r="AD74" s="209"/>
      <c r="GV74" s="85">
        <v>120</v>
      </c>
      <c r="GW74" s="85">
        <v>120</v>
      </c>
      <c r="GX74" s="85">
        <v>241</v>
      </c>
      <c r="GY74" s="85">
        <v>229</v>
      </c>
      <c r="GZ74" s="85">
        <v>112023</v>
      </c>
    </row>
    <row r="75" spans="13:208" ht="12.75">
      <c r="M75" s="195"/>
      <c r="N75" s="195"/>
      <c r="Q75" s="202"/>
      <c r="R75" s="237"/>
      <c r="U75" s="235"/>
      <c r="V75" s="237"/>
      <c r="Z75" s="221"/>
      <c r="AA75" s="222"/>
      <c r="AB75" s="225"/>
      <c r="GV75" s="184">
        <v>120</v>
      </c>
      <c r="GW75" s="184">
        <v>120</v>
      </c>
      <c r="GX75" s="184">
        <v>241</v>
      </c>
      <c r="GY75" s="184">
        <v>229</v>
      </c>
      <c r="GZ75" s="184">
        <v>112023</v>
      </c>
    </row>
    <row r="76" spans="1:30" s="3" customFormat="1" ht="15" customHeight="1">
      <c r="A76" s="325" t="s">
        <v>115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202"/>
      <c r="R76" s="203"/>
      <c r="S76" s="204"/>
      <c r="T76" s="205"/>
      <c r="U76" s="235"/>
      <c r="V76" s="204"/>
      <c r="W76" s="204"/>
      <c r="X76" s="204"/>
      <c r="Y76" s="204"/>
      <c r="Z76" s="221"/>
      <c r="AA76" s="222"/>
      <c r="AB76" s="225"/>
      <c r="AC76" s="204"/>
      <c r="AD76" s="204"/>
    </row>
    <row r="77" spans="1:30" s="4" customFormat="1" ht="12" customHeight="1">
      <c r="A77" s="326" t="s">
        <v>116</v>
      </c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202"/>
      <c r="R77" s="207"/>
      <c r="S77" s="209"/>
      <c r="T77" s="210"/>
      <c r="U77" s="235"/>
      <c r="V77" s="209"/>
      <c r="W77" s="209"/>
      <c r="X77" s="209"/>
      <c r="Y77" s="209"/>
      <c r="Z77" s="221"/>
      <c r="AA77" s="222"/>
      <c r="AB77" s="225"/>
      <c r="AC77" s="209"/>
      <c r="AD77" s="209"/>
    </row>
    <row r="78" spans="1:30" s="4" customFormat="1" ht="12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163"/>
      <c r="P78" s="57"/>
      <c r="Q78" s="202"/>
      <c r="R78" s="212"/>
      <c r="S78" s="211"/>
      <c r="T78" s="213"/>
      <c r="U78" s="235"/>
      <c r="V78" s="212"/>
      <c r="W78" s="211"/>
      <c r="X78" s="212"/>
      <c r="Y78" s="209"/>
      <c r="Z78" s="221"/>
      <c r="AA78" s="222"/>
      <c r="AB78" s="225"/>
      <c r="AC78" s="209"/>
      <c r="AD78" s="209"/>
    </row>
    <row r="79" spans="1:30" s="4" customFormat="1" ht="12" customHeight="1">
      <c r="A79" s="310" t="s">
        <v>239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202"/>
      <c r="R79" s="207"/>
      <c r="S79" s="209"/>
      <c r="T79" s="210"/>
      <c r="U79" s="235"/>
      <c r="V79" s="209"/>
      <c r="W79" s="209"/>
      <c r="X79" s="209"/>
      <c r="Y79" s="209"/>
      <c r="Z79" s="221"/>
      <c r="AA79" s="222"/>
      <c r="AB79" s="225"/>
      <c r="AC79" s="209"/>
      <c r="AD79" s="209"/>
    </row>
    <row r="80" spans="1:30" s="4" customFormat="1" ht="12" customHeight="1">
      <c r="A80" s="305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202"/>
      <c r="R80" s="207"/>
      <c r="S80" s="209"/>
      <c r="T80" s="210"/>
      <c r="U80" s="235"/>
      <c r="V80" s="209"/>
      <c r="W80" s="209"/>
      <c r="X80" s="209"/>
      <c r="Y80" s="209"/>
      <c r="Z80" s="221"/>
      <c r="AA80" s="222"/>
      <c r="AB80" s="225"/>
      <c r="AC80" s="209"/>
      <c r="AD80" s="209"/>
    </row>
    <row r="81" spans="1:30" s="4" customFormat="1" ht="12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163"/>
      <c r="P81" s="59"/>
      <c r="Q81" s="202"/>
      <c r="R81" s="214"/>
      <c r="S81" s="211"/>
      <c r="T81" s="213"/>
      <c r="U81" s="235"/>
      <c r="V81" s="214"/>
      <c r="W81" s="211"/>
      <c r="X81" s="214"/>
      <c r="Y81" s="209"/>
      <c r="Z81" s="221"/>
      <c r="AA81" s="222"/>
      <c r="AB81" s="225"/>
      <c r="AC81" s="209"/>
      <c r="AD81" s="209"/>
    </row>
    <row r="82" spans="1:30" s="199" customFormat="1" ht="12" customHeight="1">
      <c r="A82" s="288" t="s">
        <v>281</v>
      </c>
      <c r="B82" s="293" t="s">
        <v>91</v>
      </c>
      <c r="C82" s="294"/>
      <c r="D82" s="288" t="s">
        <v>282</v>
      </c>
      <c r="E82" s="311" t="s">
        <v>166</v>
      </c>
      <c r="F82" s="313"/>
      <c r="G82" s="313"/>
      <c r="H82" s="312"/>
      <c r="I82" s="311" t="s">
        <v>92</v>
      </c>
      <c r="J82" s="313"/>
      <c r="K82" s="313"/>
      <c r="L82" s="312"/>
      <c r="M82" s="311" t="s">
        <v>167</v>
      </c>
      <c r="N82" s="313"/>
      <c r="O82" s="313"/>
      <c r="P82" s="312"/>
      <c r="Q82" s="202"/>
      <c r="R82" s="217"/>
      <c r="S82" s="217"/>
      <c r="T82" s="217"/>
      <c r="U82" s="235"/>
      <c r="V82" s="217"/>
      <c r="W82" s="217"/>
      <c r="X82" s="217"/>
      <c r="Y82" s="215"/>
      <c r="Z82" s="221"/>
      <c r="AA82" s="222"/>
      <c r="AB82" s="225"/>
      <c r="AC82" s="215"/>
      <c r="AD82" s="215"/>
    </row>
    <row r="83" spans="1:30" s="199" customFormat="1" ht="12" customHeight="1">
      <c r="A83" s="297"/>
      <c r="B83" s="295"/>
      <c r="C83" s="296"/>
      <c r="D83" s="297"/>
      <c r="E83" s="308" t="s">
        <v>93</v>
      </c>
      <c r="F83" s="311" t="s">
        <v>94</v>
      </c>
      <c r="G83" s="312"/>
      <c r="H83" s="308" t="s">
        <v>16</v>
      </c>
      <c r="I83" s="308" t="s">
        <v>93</v>
      </c>
      <c r="J83" s="311" t="s">
        <v>94</v>
      </c>
      <c r="K83" s="312"/>
      <c r="L83" s="308" t="s">
        <v>16</v>
      </c>
      <c r="M83" s="288" t="s">
        <v>283</v>
      </c>
      <c r="N83" s="285" t="s">
        <v>170</v>
      </c>
      <c r="O83" s="286"/>
      <c r="P83" s="287"/>
      <c r="Q83" s="202"/>
      <c r="R83" s="218"/>
      <c r="S83" s="217"/>
      <c r="T83" s="217"/>
      <c r="U83" s="234"/>
      <c r="V83" s="218"/>
      <c r="W83" s="217"/>
      <c r="X83" s="217"/>
      <c r="Y83" s="215"/>
      <c r="Z83" s="221"/>
      <c r="AA83" s="222"/>
      <c r="AB83" s="225"/>
      <c r="AC83" s="215"/>
      <c r="AD83" s="215"/>
    </row>
    <row r="84" spans="1:30" s="199" customFormat="1" ht="22.5">
      <c r="A84" s="289"/>
      <c r="B84" s="306" t="s">
        <v>240</v>
      </c>
      <c r="C84" s="307"/>
      <c r="D84" s="289"/>
      <c r="E84" s="309"/>
      <c r="F84" s="200" t="s">
        <v>172</v>
      </c>
      <c r="G84" s="198" t="s">
        <v>95</v>
      </c>
      <c r="H84" s="309"/>
      <c r="I84" s="309"/>
      <c r="J84" s="200" t="s">
        <v>172</v>
      </c>
      <c r="K84" s="198" t="s">
        <v>95</v>
      </c>
      <c r="L84" s="309"/>
      <c r="M84" s="289"/>
      <c r="N84" s="281" t="s">
        <v>293</v>
      </c>
      <c r="O84" s="281" t="s">
        <v>294</v>
      </c>
      <c r="P84" s="282" t="s">
        <v>95</v>
      </c>
      <c r="Q84" s="202"/>
      <c r="R84" s="218"/>
      <c r="S84" s="219"/>
      <c r="T84" s="220"/>
      <c r="U84" s="240"/>
      <c r="V84" s="218"/>
      <c r="W84" s="219"/>
      <c r="X84" s="217"/>
      <c r="Y84" s="215"/>
      <c r="Z84" s="221"/>
      <c r="AA84" s="222"/>
      <c r="AB84" s="225"/>
      <c r="AC84" s="215"/>
      <c r="AD84" s="215"/>
    </row>
    <row r="85" spans="1:30" s="4" customFormat="1" ht="12" customHeight="1">
      <c r="A85" s="61"/>
      <c r="B85" s="86" t="s">
        <v>113</v>
      </c>
      <c r="C85" s="8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164"/>
      <c r="P85" s="61"/>
      <c r="Q85" s="202"/>
      <c r="R85" s="209"/>
      <c r="S85" s="221"/>
      <c r="T85" s="210"/>
      <c r="U85" s="240"/>
      <c r="V85" s="209"/>
      <c r="W85" s="221"/>
      <c r="X85" s="209"/>
      <c r="Y85" s="209"/>
      <c r="Z85" s="221"/>
      <c r="AA85" s="222"/>
      <c r="AB85" s="225"/>
      <c r="AC85" s="209"/>
      <c r="AD85" s="209"/>
    </row>
    <row r="86" spans="1:208" s="4" customFormat="1" ht="12" customHeight="1">
      <c r="A86" s="190">
        <v>104050401000000</v>
      </c>
      <c r="B86" s="63">
        <v>1</v>
      </c>
      <c r="C86" s="70" t="s">
        <v>25</v>
      </c>
      <c r="D86" s="94"/>
      <c r="E86" s="65">
        <v>23</v>
      </c>
      <c r="F86" s="65">
        <v>23</v>
      </c>
      <c r="G86" s="65">
        <v>100</v>
      </c>
      <c r="H86" s="88">
        <v>0</v>
      </c>
      <c r="I86" s="65">
        <v>38</v>
      </c>
      <c r="J86" s="65">
        <v>37</v>
      </c>
      <c r="K86" s="65">
        <v>97.36842105263158</v>
      </c>
      <c r="L86" s="88">
        <v>1</v>
      </c>
      <c r="M86" s="271">
        <v>16685</v>
      </c>
      <c r="N86" s="67">
        <v>19488</v>
      </c>
      <c r="O86" s="67">
        <v>20070</v>
      </c>
      <c r="P86" s="171">
        <v>120.28768354809709</v>
      </c>
      <c r="Q86" s="202"/>
      <c r="R86" s="208"/>
      <c r="S86" s="208"/>
      <c r="T86" s="210"/>
      <c r="U86" s="240"/>
      <c r="V86" s="208"/>
      <c r="W86" s="208"/>
      <c r="X86" s="224"/>
      <c r="Y86" s="209"/>
      <c r="Z86" s="221"/>
      <c r="AA86" s="222"/>
      <c r="AB86" s="225"/>
      <c r="AC86" s="209"/>
      <c r="AD86" s="209"/>
      <c r="GV86" s="67">
        <v>23</v>
      </c>
      <c r="GW86" s="67">
        <v>23</v>
      </c>
      <c r="GX86" s="67">
        <v>35</v>
      </c>
      <c r="GY86" s="67">
        <v>34</v>
      </c>
      <c r="GZ86" s="67">
        <v>20300</v>
      </c>
    </row>
    <row r="87" spans="1:208" s="4" customFormat="1" ht="12" customHeight="1">
      <c r="A87" s="190">
        <v>104050402000000</v>
      </c>
      <c r="B87" s="63">
        <v>2</v>
      </c>
      <c r="C87" s="89" t="s">
        <v>114</v>
      </c>
      <c r="D87" s="94"/>
      <c r="E87" s="65">
        <v>23</v>
      </c>
      <c r="F87" s="65">
        <v>23</v>
      </c>
      <c r="G87" s="65">
        <v>100</v>
      </c>
      <c r="H87" s="88">
        <v>0</v>
      </c>
      <c r="I87" s="65">
        <v>52</v>
      </c>
      <c r="J87" s="65">
        <v>52</v>
      </c>
      <c r="K87" s="65">
        <v>100</v>
      </c>
      <c r="L87" s="88">
        <v>0</v>
      </c>
      <c r="M87" s="271">
        <v>24906</v>
      </c>
      <c r="N87" s="67">
        <v>29401</v>
      </c>
      <c r="O87" s="67">
        <v>30175</v>
      </c>
      <c r="P87" s="171">
        <v>121.15554484863085</v>
      </c>
      <c r="Q87" s="202"/>
      <c r="R87" s="208"/>
      <c r="S87" s="208"/>
      <c r="T87" s="210"/>
      <c r="U87" s="240"/>
      <c r="V87" s="208"/>
      <c r="W87" s="208"/>
      <c r="X87" s="224"/>
      <c r="Y87" s="209"/>
      <c r="Z87" s="221"/>
      <c r="AA87" s="222"/>
      <c r="AB87" s="225"/>
      <c r="AC87" s="209"/>
      <c r="AD87" s="209"/>
      <c r="GV87" s="67">
        <v>23</v>
      </c>
      <c r="GW87" s="67">
        <v>23</v>
      </c>
      <c r="GX87" s="67">
        <v>49</v>
      </c>
      <c r="GY87" s="67">
        <v>49</v>
      </c>
      <c r="GZ87" s="67">
        <v>30500</v>
      </c>
    </row>
    <row r="88" spans="1:208" s="4" customFormat="1" ht="12" customHeight="1">
      <c r="A88" s="190">
        <v>104050407000000</v>
      </c>
      <c r="B88" s="63">
        <v>3</v>
      </c>
      <c r="C88" s="70" t="s">
        <v>248</v>
      </c>
      <c r="D88" s="94"/>
      <c r="E88" s="65">
        <v>25</v>
      </c>
      <c r="F88" s="65">
        <v>25</v>
      </c>
      <c r="G88" s="65">
        <v>100</v>
      </c>
      <c r="H88" s="88">
        <v>0</v>
      </c>
      <c r="I88" s="65">
        <v>25</v>
      </c>
      <c r="J88" s="65">
        <v>25</v>
      </c>
      <c r="K88" s="65">
        <v>100</v>
      </c>
      <c r="L88" s="88">
        <v>0</v>
      </c>
      <c r="M88" s="271">
        <v>16654</v>
      </c>
      <c r="N88" s="67">
        <v>16955</v>
      </c>
      <c r="O88" s="67">
        <v>17380</v>
      </c>
      <c r="P88" s="171">
        <v>104.35931307793925</v>
      </c>
      <c r="Q88" s="202"/>
      <c r="R88" s="224"/>
      <c r="S88" s="208"/>
      <c r="T88" s="210"/>
      <c r="U88" s="240"/>
      <c r="V88" s="224"/>
      <c r="W88" s="208"/>
      <c r="X88" s="224"/>
      <c r="Y88" s="209"/>
      <c r="Z88" s="221"/>
      <c r="AA88" s="222"/>
      <c r="AB88" s="225"/>
      <c r="AC88" s="209"/>
      <c r="AD88" s="209"/>
      <c r="GV88" s="67">
        <v>25</v>
      </c>
      <c r="GW88" s="67">
        <v>25</v>
      </c>
      <c r="GX88" s="67">
        <v>26</v>
      </c>
      <c r="GY88" s="67">
        <v>25</v>
      </c>
      <c r="GZ88" s="67">
        <v>17700</v>
      </c>
    </row>
    <row r="89" spans="1:208" s="4" customFormat="1" ht="12" customHeight="1">
      <c r="A89" s="190">
        <v>104050403000000</v>
      </c>
      <c r="B89" s="63">
        <v>4</v>
      </c>
      <c r="C89" s="70" t="s">
        <v>56</v>
      </c>
      <c r="D89" s="94"/>
      <c r="E89" s="65">
        <v>16</v>
      </c>
      <c r="F89" s="65">
        <v>16</v>
      </c>
      <c r="G89" s="65">
        <v>100</v>
      </c>
      <c r="H89" s="88">
        <v>0</v>
      </c>
      <c r="I89" s="65">
        <v>29</v>
      </c>
      <c r="J89" s="65">
        <v>29</v>
      </c>
      <c r="K89" s="65">
        <v>100</v>
      </c>
      <c r="L89" s="88">
        <v>0</v>
      </c>
      <c r="M89" s="271">
        <v>17543</v>
      </c>
      <c r="N89" s="67">
        <v>18147</v>
      </c>
      <c r="O89" s="67">
        <v>18612</v>
      </c>
      <c r="P89" s="171">
        <v>106.09359858633074</v>
      </c>
      <c r="Q89" s="202"/>
      <c r="R89" s="208"/>
      <c r="S89" s="208"/>
      <c r="T89" s="210"/>
      <c r="U89" s="240"/>
      <c r="V89" s="208"/>
      <c r="W89" s="208"/>
      <c r="X89" s="224"/>
      <c r="Y89" s="209"/>
      <c r="Z89" s="221"/>
      <c r="AA89" s="222"/>
      <c r="AB89" s="225"/>
      <c r="AC89" s="209"/>
      <c r="AD89" s="209"/>
      <c r="GV89" s="67">
        <v>16</v>
      </c>
      <c r="GW89" s="67">
        <v>16</v>
      </c>
      <c r="GX89" s="67">
        <v>39</v>
      </c>
      <c r="GY89" s="67">
        <v>38</v>
      </c>
      <c r="GZ89" s="67">
        <v>18900</v>
      </c>
    </row>
    <row r="90" spans="1:208" s="4" customFormat="1" ht="12" customHeight="1">
      <c r="A90" s="190">
        <v>104050404000000</v>
      </c>
      <c r="B90" s="73">
        <v>5</v>
      </c>
      <c r="C90" s="74" t="s">
        <v>54</v>
      </c>
      <c r="D90" s="98"/>
      <c r="E90" s="80">
        <v>9</v>
      </c>
      <c r="F90" s="80">
        <v>9</v>
      </c>
      <c r="G90" s="80">
        <v>100</v>
      </c>
      <c r="H90" s="107">
        <v>0</v>
      </c>
      <c r="I90" s="65">
        <v>22</v>
      </c>
      <c r="J90" s="65">
        <v>22</v>
      </c>
      <c r="K90" s="80">
        <v>100</v>
      </c>
      <c r="L90" s="107">
        <v>0</v>
      </c>
      <c r="M90" s="271">
        <v>11325</v>
      </c>
      <c r="N90" s="79">
        <v>13419</v>
      </c>
      <c r="O90" s="79">
        <v>13735</v>
      </c>
      <c r="P90" s="173">
        <v>121.280353200883</v>
      </c>
      <c r="Q90" s="202"/>
      <c r="R90" s="208"/>
      <c r="S90" s="208"/>
      <c r="T90" s="210"/>
      <c r="U90" s="240"/>
      <c r="V90" s="208"/>
      <c r="W90" s="208"/>
      <c r="X90" s="224"/>
      <c r="Y90" s="209"/>
      <c r="Z90" s="221"/>
      <c r="AA90" s="222"/>
      <c r="AB90" s="225"/>
      <c r="AC90" s="209"/>
      <c r="AD90" s="209"/>
      <c r="GV90" s="79">
        <v>9</v>
      </c>
      <c r="GW90" s="79">
        <v>9</v>
      </c>
      <c r="GX90" s="79">
        <v>21</v>
      </c>
      <c r="GY90" s="79">
        <v>21</v>
      </c>
      <c r="GZ90" s="79">
        <v>13900</v>
      </c>
    </row>
    <row r="91" spans="1:208" s="4" customFormat="1" ht="12" customHeight="1">
      <c r="A91" s="76"/>
      <c r="B91" s="298" t="s">
        <v>96</v>
      </c>
      <c r="C91" s="299"/>
      <c r="D91" s="300"/>
      <c r="E91" s="105">
        <v>96</v>
      </c>
      <c r="F91" s="105">
        <v>96</v>
      </c>
      <c r="G91" s="105">
        <v>100</v>
      </c>
      <c r="H91" s="106">
        <v>0</v>
      </c>
      <c r="I91" s="83">
        <v>166</v>
      </c>
      <c r="J91" s="83">
        <v>165</v>
      </c>
      <c r="K91" s="105">
        <v>99.3975903614458</v>
      </c>
      <c r="L91" s="106">
        <v>1</v>
      </c>
      <c r="M91" s="272">
        <v>87113</v>
      </c>
      <c r="N91" s="283">
        <f>SUM(N86:N90)</f>
        <v>97410</v>
      </c>
      <c r="O91" s="83">
        <v>99972</v>
      </c>
      <c r="P91" s="105">
        <v>114.76128706392845</v>
      </c>
      <c r="Q91" s="202"/>
      <c r="R91" s="227"/>
      <c r="S91" s="227"/>
      <c r="T91" s="228"/>
      <c r="U91" s="240"/>
      <c r="V91" s="227"/>
      <c r="W91" s="227"/>
      <c r="X91" s="227"/>
      <c r="Y91" s="209"/>
      <c r="Z91" s="221"/>
      <c r="AA91" s="222"/>
      <c r="AB91" s="225"/>
      <c r="AC91" s="209"/>
      <c r="AD91" s="209"/>
      <c r="GV91" s="85">
        <v>96</v>
      </c>
      <c r="GW91" s="85">
        <v>96</v>
      </c>
      <c r="GX91" s="85">
        <v>170</v>
      </c>
      <c r="GY91" s="85">
        <v>167</v>
      </c>
      <c r="GZ91" s="85">
        <v>101300</v>
      </c>
    </row>
    <row r="92" spans="13:208" ht="12.75">
      <c r="M92" s="195"/>
      <c r="N92" s="195"/>
      <c r="Q92" s="202"/>
      <c r="R92" s="237"/>
      <c r="U92" s="240"/>
      <c r="V92" s="237"/>
      <c r="Z92" s="221"/>
      <c r="AA92" s="222"/>
      <c r="AB92" s="225"/>
      <c r="GV92" s="182">
        <v>96</v>
      </c>
      <c r="GW92" s="182">
        <v>96</v>
      </c>
      <c r="GX92" s="182">
        <v>170</v>
      </c>
      <c r="GY92" s="182">
        <v>167</v>
      </c>
      <c r="GZ92" s="182">
        <v>101300</v>
      </c>
    </row>
    <row r="93" spans="1:30" s="3" customFormat="1" ht="15" customHeight="1">
      <c r="A93" s="325" t="s">
        <v>123</v>
      </c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202"/>
      <c r="R93" s="203"/>
      <c r="S93" s="204"/>
      <c r="T93" s="205"/>
      <c r="U93" s="240"/>
      <c r="V93" s="204"/>
      <c r="W93" s="204"/>
      <c r="X93" s="204"/>
      <c r="Y93" s="204"/>
      <c r="Z93" s="221"/>
      <c r="AA93" s="222"/>
      <c r="AB93" s="225"/>
      <c r="AC93" s="204"/>
      <c r="AD93" s="204"/>
    </row>
    <row r="94" spans="1:30" s="4" customFormat="1" ht="12" customHeight="1">
      <c r="A94" s="326" t="s">
        <v>124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202"/>
      <c r="R94" s="207"/>
      <c r="S94" s="209"/>
      <c r="T94" s="210"/>
      <c r="U94" s="240"/>
      <c r="V94" s="209"/>
      <c r="W94" s="209"/>
      <c r="X94" s="209"/>
      <c r="Y94" s="209"/>
      <c r="Z94" s="221"/>
      <c r="AA94" s="222"/>
      <c r="AB94" s="225"/>
      <c r="AC94" s="209"/>
      <c r="AD94" s="209"/>
    </row>
    <row r="95" spans="1:30" s="4" customFormat="1" ht="12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163"/>
      <c r="P95" s="57"/>
      <c r="Q95" s="202"/>
      <c r="R95" s="212"/>
      <c r="S95" s="211"/>
      <c r="T95" s="213"/>
      <c r="U95" s="240"/>
      <c r="V95" s="212"/>
      <c r="W95" s="211"/>
      <c r="X95" s="212"/>
      <c r="Y95" s="209"/>
      <c r="Z95" s="221"/>
      <c r="AA95" s="222"/>
      <c r="AB95" s="225"/>
      <c r="AC95" s="209"/>
      <c r="AD95" s="209"/>
    </row>
    <row r="96" spans="1:30" s="4" customFormat="1" ht="12" customHeight="1">
      <c r="A96" s="310" t="s">
        <v>239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202"/>
      <c r="R96" s="207"/>
      <c r="S96" s="209"/>
      <c r="T96" s="210"/>
      <c r="U96" s="240"/>
      <c r="V96" s="209"/>
      <c r="W96" s="209"/>
      <c r="X96" s="209"/>
      <c r="Y96" s="209"/>
      <c r="Z96" s="221"/>
      <c r="AA96" s="222"/>
      <c r="AB96" s="225"/>
      <c r="AC96" s="209"/>
      <c r="AD96" s="209"/>
    </row>
    <row r="97" spans="1:30" s="4" customFormat="1" ht="12" customHeight="1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202"/>
      <c r="R97" s="207"/>
      <c r="S97" s="209"/>
      <c r="T97" s="210"/>
      <c r="U97" s="240"/>
      <c r="V97" s="209"/>
      <c r="W97" s="209"/>
      <c r="X97" s="209"/>
      <c r="Y97" s="209"/>
      <c r="Z97" s="221"/>
      <c r="AA97" s="222"/>
      <c r="AB97" s="225"/>
      <c r="AC97" s="209"/>
      <c r="AD97" s="209"/>
    </row>
    <row r="98" spans="1:30" s="4" customFormat="1" ht="12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163"/>
      <c r="P98" s="59"/>
      <c r="Q98" s="202"/>
      <c r="R98" s="214"/>
      <c r="S98" s="211"/>
      <c r="T98" s="213"/>
      <c r="U98" s="240"/>
      <c r="V98" s="214"/>
      <c r="W98" s="211"/>
      <c r="X98" s="214"/>
      <c r="Y98" s="209"/>
      <c r="Z98" s="221"/>
      <c r="AA98" s="222"/>
      <c r="AB98" s="225"/>
      <c r="AC98" s="209"/>
      <c r="AD98" s="209"/>
    </row>
    <row r="99" spans="1:30" s="199" customFormat="1" ht="12" customHeight="1">
      <c r="A99" s="288" t="s">
        <v>281</v>
      </c>
      <c r="B99" s="293" t="s">
        <v>91</v>
      </c>
      <c r="C99" s="294"/>
      <c r="D99" s="288" t="s">
        <v>282</v>
      </c>
      <c r="E99" s="311" t="s">
        <v>166</v>
      </c>
      <c r="F99" s="313"/>
      <c r="G99" s="313"/>
      <c r="H99" s="312"/>
      <c r="I99" s="311" t="s">
        <v>92</v>
      </c>
      <c r="J99" s="313"/>
      <c r="K99" s="313"/>
      <c r="L99" s="312"/>
      <c r="M99" s="311" t="s">
        <v>167</v>
      </c>
      <c r="N99" s="313"/>
      <c r="O99" s="313"/>
      <c r="P99" s="312"/>
      <c r="Q99" s="202"/>
      <c r="R99" s="217"/>
      <c r="S99" s="217"/>
      <c r="T99" s="217"/>
      <c r="U99" s="240"/>
      <c r="V99" s="217"/>
      <c r="W99" s="217"/>
      <c r="X99" s="217"/>
      <c r="Y99" s="215"/>
      <c r="Z99" s="221"/>
      <c r="AA99" s="222"/>
      <c r="AB99" s="225"/>
      <c r="AC99" s="215"/>
      <c r="AD99" s="215"/>
    </row>
    <row r="100" spans="1:30" s="199" customFormat="1" ht="12" customHeight="1">
      <c r="A100" s="297"/>
      <c r="B100" s="295"/>
      <c r="C100" s="296"/>
      <c r="D100" s="297"/>
      <c r="E100" s="308" t="s">
        <v>93</v>
      </c>
      <c r="F100" s="311" t="s">
        <v>94</v>
      </c>
      <c r="G100" s="312"/>
      <c r="H100" s="308" t="s">
        <v>16</v>
      </c>
      <c r="I100" s="308" t="s">
        <v>93</v>
      </c>
      <c r="J100" s="311" t="s">
        <v>94</v>
      </c>
      <c r="K100" s="312"/>
      <c r="L100" s="308" t="s">
        <v>16</v>
      </c>
      <c r="M100" s="288" t="s">
        <v>283</v>
      </c>
      <c r="N100" s="285" t="s">
        <v>170</v>
      </c>
      <c r="O100" s="286"/>
      <c r="P100" s="287"/>
      <c r="Q100" s="202"/>
      <c r="R100" s="218"/>
      <c r="S100" s="217"/>
      <c r="T100" s="217"/>
      <c r="U100" s="240"/>
      <c r="V100" s="218"/>
      <c r="W100" s="217"/>
      <c r="X100" s="217"/>
      <c r="Y100" s="215"/>
      <c r="Z100" s="221"/>
      <c r="AA100" s="222"/>
      <c r="AB100" s="225"/>
      <c r="AC100" s="215"/>
      <c r="AD100" s="215"/>
    </row>
    <row r="101" spans="1:30" s="199" customFormat="1" ht="22.5">
      <c r="A101" s="289"/>
      <c r="B101" s="306" t="s">
        <v>240</v>
      </c>
      <c r="C101" s="307"/>
      <c r="D101" s="289"/>
      <c r="E101" s="309"/>
      <c r="F101" s="200" t="s">
        <v>172</v>
      </c>
      <c r="G101" s="198" t="s">
        <v>95</v>
      </c>
      <c r="H101" s="309"/>
      <c r="I101" s="309"/>
      <c r="J101" s="200" t="s">
        <v>172</v>
      </c>
      <c r="K101" s="198" t="s">
        <v>95</v>
      </c>
      <c r="L101" s="309"/>
      <c r="M101" s="289"/>
      <c r="N101" s="281" t="s">
        <v>293</v>
      </c>
      <c r="O101" s="281" t="s">
        <v>294</v>
      </c>
      <c r="P101" s="282" t="s">
        <v>95</v>
      </c>
      <c r="Q101" s="202"/>
      <c r="R101" s="218"/>
      <c r="S101" s="219"/>
      <c r="T101" s="220"/>
      <c r="U101" s="240"/>
      <c r="V101" s="218"/>
      <c r="W101" s="219"/>
      <c r="X101" s="217"/>
      <c r="Y101" s="215"/>
      <c r="Z101" s="221"/>
      <c r="AA101" s="222"/>
      <c r="AB101" s="225"/>
      <c r="AC101" s="215"/>
      <c r="AD101" s="215"/>
    </row>
    <row r="102" spans="1:30" s="4" customFormat="1" ht="12" customHeight="1">
      <c r="A102" s="61"/>
      <c r="B102" s="86" t="s">
        <v>125</v>
      </c>
      <c r="C102" s="87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164"/>
      <c r="P102" s="61"/>
      <c r="Q102" s="202"/>
      <c r="R102" s="209"/>
      <c r="S102" s="221"/>
      <c r="T102" s="210"/>
      <c r="U102" s="240"/>
      <c r="V102" s="209"/>
      <c r="W102" s="221"/>
      <c r="X102" s="209"/>
      <c r="Y102" s="209"/>
      <c r="Z102" s="221"/>
      <c r="AA102" s="222"/>
      <c r="AB102" s="225"/>
      <c r="AC102" s="209"/>
      <c r="AD102" s="209"/>
    </row>
    <row r="103" spans="1:208" s="4" customFormat="1" ht="12" customHeight="1">
      <c r="A103" s="190">
        <v>104050104000000</v>
      </c>
      <c r="B103" s="63">
        <v>1</v>
      </c>
      <c r="C103" s="70" t="s">
        <v>26</v>
      </c>
      <c r="D103" s="94"/>
      <c r="E103" s="65">
        <v>26</v>
      </c>
      <c r="F103" s="65">
        <v>26</v>
      </c>
      <c r="G103" s="65">
        <v>100</v>
      </c>
      <c r="H103" s="88">
        <v>0</v>
      </c>
      <c r="I103" s="65">
        <v>23</v>
      </c>
      <c r="J103" s="65">
        <v>22</v>
      </c>
      <c r="K103" s="65">
        <v>95.65217391304348</v>
      </c>
      <c r="L103" s="88">
        <v>1</v>
      </c>
      <c r="M103" s="271">
        <v>14004</v>
      </c>
      <c r="N103" s="67">
        <v>13016</v>
      </c>
      <c r="O103" s="67">
        <v>13470</v>
      </c>
      <c r="P103" s="171">
        <v>96.18680377035133</v>
      </c>
      <c r="Q103" s="202"/>
      <c r="R103" s="226"/>
      <c r="S103" s="208"/>
      <c r="T103" s="210"/>
      <c r="U103" s="240"/>
      <c r="V103" s="226"/>
      <c r="W103" s="208"/>
      <c r="X103" s="224"/>
      <c r="Y103" s="209"/>
      <c r="Z103" s="221"/>
      <c r="AA103" s="222"/>
      <c r="AB103" s="225"/>
      <c r="AC103" s="209"/>
      <c r="AD103" s="209"/>
      <c r="GV103" s="67">
        <v>26</v>
      </c>
      <c r="GW103" s="67">
        <v>26</v>
      </c>
      <c r="GX103" s="67">
        <v>23</v>
      </c>
      <c r="GY103" s="67">
        <v>22</v>
      </c>
      <c r="GZ103" s="67">
        <v>14000</v>
      </c>
    </row>
    <row r="104" spans="1:208" s="4" customFormat="1" ht="12" customHeight="1">
      <c r="A104" s="190">
        <v>104050105000000</v>
      </c>
      <c r="B104" s="63">
        <v>2</v>
      </c>
      <c r="C104" s="70" t="s">
        <v>249</v>
      </c>
      <c r="D104" s="94"/>
      <c r="E104" s="65">
        <v>54</v>
      </c>
      <c r="F104" s="65">
        <v>54</v>
      </c>
      <c r="G104" s="65">
        <v>100</v>
      </c>
      <c r="H104" s="88">
        <v>0</v>
      </c>
      <c r="I104" s="65">
        <v>40</v>
      </c>
      <c r="J104" s="65">
        <v>39</v>
      </c>
      <c r="K104" s="65">
        <v>97.5</v>
      </c>
      <c r="L104" s="88">
        <v>1</v>
      </c>
      <c r="M104" s="271">
        <v>26203</v>
      </c>
      <c r="N104" s="67">
        <v>22477</v>
      </c>
      <c r="O104" s="67">
        <v>23398</v>
      </c>
      <c r="P104" s="171">
        <v>89.29511887951762</v>
      </c>
      <c r="Q104" s="202"/>
      <c r="R104" s="226"/>
      <c r="S104" s="208"/>
      <c r="T104" s="210"/>
      <c r="U104" s="240"/>
      <c r="V104" s="226"/>
      <c r="W104" s="208"/>
      <c r="X104" s="224"/>
      <c r="Y104" s="209"/>
      <c r="Z104" s="221"/>
      <c r="AA104" s="222"/>
      <c r="AB104" s="225"/>
      <c r="AC104" s="209"/>
      <c r="AD104" s="209"/>
      <c r="GV104" s="67">
        <v>54</v>
      </c>
      <c r="GW104" s="67">
        <v>54</v>
      </c>
      <c r="GX104" s="67">
        <v>40</v>
      </c>
      <c r="GY104" s="67">
        <v>39</v>
      </c>
      <c r="GZ104" s="67">
        <v>24000</v>
      </c>
    </row>
    <row r="105" spans="1:208" s="4" customFormat="1" ht="12" customHeight="1">
      <c r="A105" s="190">
        <v>104050106000000</v>
      </c>
      <c r="B105" s="63">
        <v>3</v>
      </c>
      <c r="C105" s="70" t="s">
        <v>28</v>
      </c>
      <c r="D105" s="94"/>
      <c r="E105" s="65">
        <v>11</v>
      </c>
      <c r="F105" s="65">
        <v>11</v>
      </c>
      <c r="G105" s="65">
        <v>100</v>
      </c>
      <c r="H105" s="88">
        <v>0</v>
      </c>
      <c r="I105" s="65">
        <v>9</v>
      </c>
      <c r="J105" s="65">
        <v>9</v>
      </c>
      <c r="K105" s="65">
        <v>100</v>
      </c>
      <c r="L105" s="88">
        <v>0</v>
      </c>
      <c r="M105" s="271">
        <v>6387</v>
      </c>
      <c r="N105" s="67">
        <v>4986</v>
      </c>
      <c r="O105" s="67">
        <v>5107</v>
      </c>
      <c r="P105" s="171">
        <v>79.95929231250979</v>
      </c>
      <c r="Q105" s="202"/>
      <c r="R105" s="226"/>
      <c r="S105" s="208"/>
      <c r="T105" s="210"/>
      <c r="U105" s="240"/>
      <c r="V105" s="226"/>
      <c r="W105" s="208"/>
      <c r="X105" s="224"/>
      <c r="Y105" s="209"/>
      <c r="Z105" s="221"/>
      <c r="AA105" s="222"/>
      <c r="AB105" s="225"/>
      <c r="AC105" s="209"/>
      <c r="AD105" s="209"/>
      <c r="GV105" s="67">
        <v>11</v>
      </c>
      <c r="GW105" s="67">
        <v>11</v>
      </c>
      <c r="GX105" s="67">
        <v>9</v>
      </c>
      <c r="GY105" s="67">
        <v>9</v>
      </c>
      <c r="GZ105" s="67">
        <v>6000</v>
      </c>
    </row>
    <row r="106" spans="1:208" s="4" customFormat="1" ht="12" customHeight="1">
      <c r="A106" s="190">
        <v>104050107000000</v>
      </c>
      <c r="B106" s="63">
        <v>4</v>
      </c>
      <c r="C106" s="70" t="s">
        <v>10</v>
      </c>
      <c r="D106" s="94"/>
      <c r="E106" s="65">
        <v>16</v>
      </c>
      <c r="F106" s="65">
        <v>16</v>
      </c>
      <c r="G106" s="65">
        <v>100</v>
      </c>
      <c r="H106" s="88">
        <v>0</v>
      </c>
      <c r="I106" s="65">
        <v>16</v>
      </c>
      <c r="J106" s="65">
        <v>15</v>
      </c>
      <c r="K106" s="65">
        <v>93.75</v>
      </c>
      <c r="L106" s="88">
        <v>1</v>
      </c>
      <c r="M106" s="271">
        <v>9482</v>
      </c>
      <c r="N106" s="67">
        <v>8132</v>
      </c>
      <c r="O106" s="67">
        <v>8452</v>
      </c>
      <c r="P106" s="171">
        <v>89.13731280320607</v>
      </c>
      <c r="Q106" s="202"/>
      <c r="R106" s="226"/>
      <c r="S106" s="208"/>
      <c r="T106" s="210"/>
      <c r="U106" s="240"/>
      <c r="V106" s="226"/>
      <c r="W106" s="208"/>
      <c r="X106" s="224"/>
      <c r="Y106" s="209"/>
      <c r="Z106" s="221"/>
      <c r="AA106" s="222"/>
      <c r="AB106" s="225"/>
      <c r="AC106" s="209"/>
      <c r="AD106" s="209"/>
      <c r="GV106" s="67">
        <v>16</v>
      </c>
      <c r="GW106" s="67">
        <v>16</v>
      </c>
      <c r="GX106" s="67">
        <v>16</v>
      </c>
      <c r="GY106" s="67">
        <v>16</v>
      </c>
      <c r="GZ106" s="67">
        <v>9500</v>
      </c>
    </row>
    <row r="107" spans="1:208" s="4" customFormat="1" ht="12" customHeight="1">
      <c r="A107" s="190">
        <v>104050108000000</v>
      </c>
      <c r="B107" s="63">
        <v>5</v>
      </c>
      <c r="C107" s="70" t="s">
        <v>85</v>
      </c>
      <c r="D107" s="94"/>
      <c r="E107" s="65">
        <v>24</v>
      </c>
      <c r="F107" s="65">
        <v>24</v>
      </c>
      <c r="G107" s="65">
        <v>100</v>
      </c>
      <c r="H107" s="88">
        <v>0</v>
      </c>
      <c r="I107" s="65">
        <v>17</v>
      </c>
      <c r="J107" s="65">
        <v>17</v>
      </c>
      <c r="K107" s="65">
        <v>100</v>
      </c>
      <c r="L107" s="88">
        <v>0</v>
      </c>
      <c r="M107" s="271">
        <v>14103</v>
      </c>
      <c r="N107" s="67">
        <v>12295</v>
      </c>
      <c r="O107" s="67">
        <v>12896</v>
      </c>
      <c r="P107" s="171">
        <v>91.44153726157556</v>
      </c>
      <c r="Q107" s="202"/>
      <c r="R107" s="226"/>
      <c r="S107" s="208"/>
      <c r="T107" s="210"/>
      <c r="U107" s="240"/>
      <c r="V107" s="226"/>
      <c r="W107" s="208"/>
      <c r="X107" s="224"/>
      <c r="Y107" s="209"/>
      <c r="Z107" s="221"/>
      <c r="AA107" s="222"/>
      <c r="AB107" s="225"/>
      <c r="AC107" s="209"/>
      <c r="AD107" s="209"/>
      <c r="GV107" s="67">
        <v>24</v>
      </c>
      <c r="GW107" s="67">
        <v>24</v>
      </c>
      <c r="GX107" s="67">
        <v>17</v>
      </c>
      <c r="GY107" s="67">
        <v>17</v>
      </c>
      <c r="GZ107" s="67">
        <v>14000</v>
      </c>
    </row>
    <row r="108" spans="1:208" s="4" customFormat="1" ht="12" customHeight="1">
      <c r="A108" s="190">
        <v>104050109000000</v>
      </c>
      <c r="B108" s="63">
        <v>6</v>
      </c>
      <c r="C108" s="70" t="s">
        <v>30</v>
      </c>
      <c r="D108" s="94"/>
      <c r="E108" s="65">
        <v>53</v>
      </c>
      <c r="F108" s="65">
        <v>53</v>
      </c>
      <c r="G108" s="65">
        <v>100</v>
      </c>
      <c r="H108" s="88">
        <v>0</v>
      </c>
      <c r="I108" s="65">
        <v>14</v>
      </c>
      <c r="J108" s="65">
        <v>11</v>
      </c>
      <c r="K108" s="65">
        <v>78.57142857142857</v>
      </c>
      <c r="L108" s="88">
        <v>3</v>
      </c>
      <c r="M108" s="271">
        <v>28362</v>
      </c>
      <c r="N108" s="67">
        <v>28684</v>
      </c>
      <c r="O108" s="67">
        <v>29603</v>
      </c>
      <c r="P108" s="171">
        <v>104.37557294972146</v>
      </c>
      <c r="Q108" s="202"/>
      <c r="R108" s="208"/>
      <c r="S108" s="208"/>
      <c r="T108" s="210"/>
      <c r="U108" s="240"/>
      <c r="V108" s="208"/>
      <c r="W108" s="208"/>
      <c r="X108" s="224"/>
      <c r="Y108" s="209"/>
      <c r="Z108" s="221"/>
      <c r="AA108" s="222"/>
      <c r="AB108" s="225"/>
      <c r="AC108" s="209"/>
      <c r="AD108" s="209"/>
      <c r="GV108" s="67">
        <v>53</v>
      </c>
      <c r="GW108" s="67">
        <v>53</v>
      </c>
      <c r="GX108" s="67">
        <v>14</v>
      </c>
      <c r="GY108" s="67">
        <v>13</v>
      </c>
      <c r="GZ108" s="67">
        <v>29400</v>
      </c>
    </row>
    <row r="109" spans="1:208" s="4" customFormat="1" ht="12" customHeight="1">
      <c r="A109" s="191"/>
      <c r="B109" s="69" t="s">
        <v>126</v>
      </c>
      <c r="C109" s="70"/>
      <c r="D109" s="94"/>
      <c r="E109" s="95"/>
      <c r="F109" s="95"/>
      <c r="G109" s="95"/>
      <c r="H109" s="88"/>
      <c r="I109" s="95"/>
      <c r="J109" s="95"/>
      <c r="K109" s="95"/>
      <c r="L109" s="88"/>
      <c r="M109" s="271"/>
      <c r="N109" s="67"/>
      <c r="O109" s="67"/>
      <c r="P109" s="178"/>
      <c r="Q109" s="202"/>
      <c r="R109" s="208"/>
      <c r="S109" s="208"/>
      <c r="T109" s="238"/>
      <c r="U109" s="240"/>
      <c r="V109" s="208"/>
      <c r="W109" s="208"/>
      <c r="X109" s="239"/>
      <c r="Y109" s="209"/>
      <c r="Z109" s="221"/>
      <c r="AA109" s="222"/>
      <c r="AB109" s="225"/>
      <c r="AC109" s="209"/>
      <c r="AD109" s="209"/>
      <c r="GV109" s="67"/>
      <c r="GW109" s="67"/>
      <c r="GX109" s="67"/>
      <c r="GY109" s="67"/>
      <c r="GZ109" s="67"/>
    </row>
    <row r="110" spans="1:208" s="4" customFormat="1" ht="12" customHeight="1">
      <c r="A110" s="190">
        <v>104050208000000</v>
      </c>
      <c r="B110" s="63">
        <v>7</v>
      </c>
      <c r="C110" s="70" t="s">
        <v>27</v>
      </c>
      <c r="D110" s="94"/>
      <c r="E110" s="65">
        <v>17</v>
      </c>
      <c r="F110" s="65">
        <v>17</v>
      </c>
      <c r="G110" s="65">
        <v>100</v>
      </c>
      <c r="H110" s="88">
        <v>0</v>
      </c>
      <c r="I110" s="65">
        <v>119</v>
      </c>
      <c r="J110" s="65">
        <v>111</v>
      </c>
      <c r="K110" s="65">
        <v>93.27731092436974</v>
      </c>
      <c r="L110" s="88">
        <v>8</v>
      </c>
      <c r="M110" s="271">
        <v>9523</v>
      </c>
      <c r="N110" s="67">
        <v>8157</v>
      </c>
      <c r="O110" s="67">
        <v>8454</v>
      </c>
      <c r="P110" s="171">
        <v>88.77454583639609</v>
      </c>
      <c r="Q110" s="202"/>
      <c r="R110" s="226"/>
      <c r="S110" s="208"/>
      <c r="T110" s="210"/>
      <c r="U110" s="240"/>
      <c r="V110" s="226"/>
      <c r="W110" s="208"/>
      <c r="X110" s="224"/>
      <c r="Y110" s="209"/>
      <c r="Z110" s="221"/>
      <c r="AA110" s="222"/>
      <c r="AB110" s="225"/>
      <c r="AC110" s="209"/>
      <c r="AD110" s="209"/>
      <c r="GV110" s="67">
        <v>17</v>
      </c>
      <c r="GW110" s="67">
        <v>17</v>
      </c>
      <c r="GX110" s="67">
        <v>119</v>
      </c>
      <c r="GY110" s="67">
        <v>111</v>
      </c>
      <c r="GZ110" s="67">
        <v>9000</v>
      </c>
    </row>
    <row r="111" spans="1:208" s="4" customFormat="1" ht="12" customHeight="1">
      <c r="A111" s="190">
        <v>104050201000000</v>
      </c>
      <c r="B111" s="63">
        <v>8</v>
      </c>
      <c r="C111" s="70" t="s">
        <v>29</v>
      </c>
      <c r="D111" s="94"/>
      <c r="E111" s="65">
        <v>24</v>
      </c>
      <c r="F111" s="65">
        <v>24</v>
      </c>
      <c r="G111" s="65">
        <v>100</v>
      </c>
      <c r="H111" s="88">
        <v>0</v>
      </c>
      <c r="I111" s="65">
        <v>31</v>
      </c>
      <c r="J111" s="65">
        <v>29</v>
      </c>
      <c r="K111" s="65">
        <v>93.54838709677419</v>
      </c>
      <c r="L111" s="88">
        <v>2</v>
      </c>
      <c r="M111" s="271">
        <v>10080</v>
      </c>
      <c r="N111" s="67">
        <v>10286</v>
      </c>
      <c r="O111" s="67">
        <v>10631</v>
      </c>
      <c r="P111" s="171">
        <v>105.46626984126983</v>
      </c>
      <c r="Q111" s="202"/>
      <c r="R111" s="208"/>
      <c r="S111" s="208"/>
      <c r="T111" s="210"/>
      <c r="U111" s="240"/>
      <c r="V111" s="208"/>
      <c r="W111" s="208"/>
      <c r="X111" s="224"/>
      <c r="Y111" s="209"/>
      <c r="Z111" s="221"/>
      <c r="AA111" s="222"/>
      <c r="AB111" s="225"/>
      <c r="AC111" s="209"/>
      <c r="AD111" s="209"/>
      <c r="GV111" s="67">
        <v>24</v>
      </c>
      <c r="GW111" s="67">
        <v>24</v>
      </c>
      <c r="GX111" s="67">
        <v>31</v>
      </c>
      <c r="GY111" s="67">
        <v>30</v>
      </c>
      <c r="GZ111" s="67">
        <v>10200</v>
      </c>
    </row>
    <row r="112" spans="1:208" s="4" customFormat="1" ht="12" customHeight="1">
      <c r="A112" s="190">
        <v>104050207000000</v>
      </c>
      <c r="B112" s="63">
        <v>9</v>
      </c>
      <c r="C112" s="70" t="s">
        <v>127</v>
      </c>
      <c r="D112" s="94"/>
      <c r="E112" s="65">
        <v>37</v>
      </c>
      <c r="F112" s="65">
        <v>37</v>
      </c>
      <c r="G112" s="65">
        <v>100</v>
      </c>
      <c r="H112" s="88">
        <v>0</v>
      </c>
      <c r="I112" s="65">
        <v>230</v>
      </c>
      <c r="J112" s="65">
        <v>225</v>
      </c>
      <c r="K112" s="65">
        <v>97.82608695652173</v>
      </c>
      <c r="L112" s="88">
        <v>5</v>
      </c>
      <c r="M112" s="271">
        <v>18890</v>
      </c>
      <c r="N112" s="67">
        <v>19647</v>
      </c>
      <c r="O112" s="67">
        <v>20401</v>
      </c>
      <c r="P112" s="171">
        <v>107.99894123875066</v>
      </c>
      <c r="Q112" s="202"/>
      <c r="R112" s="208"/>
      <c r="S112" s="208"/>
      <c r="T112" s="210"/>
      <c r="U112" s="240"/>
      <c r="V112" s="208"/>
      <c r="W112" s="208"/>
      <c r="X112" s="224"/>
      <c r="Y112" s="209"/>
      <c r="Z112" s="221"/>
      <c r="AA112" s="222"/>
      <c r="AB112" s="225"/>
      <c r="AC112" s="209"/>
      <c r="AD112" s="209"/>
      <c r="GV112" s="67">
        <v>37</v>
      </c>
      <c r="GW112" s="67">
        <v>37</v>
      </c>
      <c r="GX112" s="67">
        <v>230</v>
      </c>
      <c r="GY112" s="67">
        <v>230</v>
      </c>
      <c r="GZ112" s="67">
        <v>19700</v>
      </c>
    </row>
    <row r="113" spans="1:208" s="4" customFormat="1" ht="12" customHeight="1">
      <c r="A113" s="190">
        <v>104050202000000</v>
      </c>
      <c r="B113" s="63">
        <v>10</v>
      </c>
      <c r="C113" s="70" t="s">
        <v>58</v>
      </c>
      <c r="D113" s="94"/>
      <c r="E113" s="65">
        <v>28</v>
      </c>
      <c r="F113" s="65">
        <v>28</v>
      </c>
      <c r="G113" s="65">
        <v>100</v>
      </c>
      <c r="H113" s="88">
        <v>0</v>
      </c>
      <c r="I113" s="65">
        <v>34</v>
      </c>
      <c r="J113" s="65">
        <v>33</v>
      </c>
      <c r="K113" s="65">
        <v>97.05882352941177</v>
      </c>
      <c r="L113" s="88">
        <v>1</v>
      </c>
      <c r="M113" s="271">
        <v>5820</v>
      </c>
      <c r="N113" s="67">
        <v>5701</v>
      </c>
      <c r="O113" s="67">
        <v>5862</v>
      </c>
      <c r="P113" s="171">
        <v>100.72164948453607</v>
      </c>
      <c r="Q113" s="202"/>
      <c r="R113" s="208"/>
      <c r="S113" s="208"/>
      <c r="T113" s="210"/>
      <c r="U113" s="240"/>
      <c r="V113" s="208"/>
      <c r="W113" s="208"/>
      <c r="X113" s="224"/>
      <c r="Y113" s="209"/>
      <c r="Z113" s="221"/>
      <c r="AA113" s="222"/>
      <c r="AB113" s="225"/>
      <c r="AC113" s="209"/>
      <c r="AD113" s="209"/>
      <c r="GV113" s="67">
        <v>28</v>
      </c>
      <c r="GW113" s="67">
        <v>28</v>
      </c>
      <c r="GX113" s="67">
        <v>34</v>
      </c>
      <c r="GY113" s="67">
        <v>34</v>
      </c>
      <c r="GZ113" s="67">
        <v>6000</v>
      </c>
    </row>
    <row r="114" spans="1:208" s="4" customFormat="1" ht="12" customHeight="1">
      <c r="A114" s="190">
        <v>104050204000000</v>
      </c>
      <c r="B114" s="73"/>
      <c r="C114" s="74" t="s">
        <v>128</v>
      </c>
      <c r="D114" s="98"/>
      <c r="E114" s="80">
        <v>1</v>
      </c>
      <c r="F114" s="80">
        <v>1</v>
      </c>
      <c r="G114" s="80">
        <v>100</v>
      </c>
      <c r="H114" s="107">
        <v>0</v>
      </c>
      <c r="I114" s="80">
        <v>6</v>
      </c>
      <c r="J114" s="80">
        <v>6</v>
      </c>
      <c r="K114" s="80">
        <v>100</v>
      </c>
      <c r="L114" s="107">
        <v>0</v>
      </c>
      <c r="M114" s="271">
        <v>221</v>
      </c>
      <c r="N114" s="67">
        <v>536</v>
      </c>
      <c r="O114" s="67">
        <v>539</v>
      </c>
      <c r="P114" s="173">
        <v>243.89140271493216</v>
      </c>
      <c r="Q114" s="202"/>
      <c r="R114" s="208"/>
      <c r="S114" s="208"/>
      <c r="T114" s="210"/>
      <c r="U114" s="240"/>
      <c r="V114" s="208"/>
      <c r="W114" s="208"/>
      <c r="X114" s="224"/>
      <c r="Y114" s="209"/>
      <c r="Z114" s="221"/>
      <c r="AA114" s="222"/>
      <c r="AB114" s="225"/>
      <c r="AC114" s="209"/>
      <c r="AD114" s="209"/>
      <c r="GV114" s="67">
        <v>1</v>
      </c>
      <c r="GW114" s="67">
        <v>1</v>
      </c>
      <c r="GX114" s="67">
        <v>6</v>
      </c>
      <c r="GY114" s="67">
        <v>6</v>
      </c>
      <c r="GZ114" s="67">
        <v>600</v>
      </c>
    </row>
    <row r="115" spans="1:208" s="4" customFormat="1" ht="12" customHeight="1">
      <c r="A115" s="76"/>
      <c r="B115" s="298" t="s">
        <v>96</v>
      </c>
      <c r="C115" s="299"/>
      <c r="D115" s="300"/>
      <c r="E115" s="105">
        <v>291</v>
      </c>
      <c r="F115" s="105">
        <v>291</v>
      </c>
      <c r="G115" s="105">
        <v>100</v>
      </c>
      <c r="H115" s="105">
        <v>0</v>
      </c>
      <c r="I115" s="105">
        <v>539</v>
      </c>
      <c r="J115" s="105">
        <v>517</v>
      </c>
      <c r="K115" s="105">
        <v>95.91836734693877</v>
      </c>
      <c r="L115" s="105">
        <v>22</v>
      </c>
      <c r="M115" s="272">
        <v>143075</v>
      </c>
      <c r="N115" s="283">
        <f>SUM(N103:N114)</f>
        <v>133917</v>
      </c>
      <c r="O115" s="83">
        <v>138813</v>
      </c>
      <c r="P115" s="105">
        <v>97.02114275729512</v>
      </c>
      <c r="Q115" s="202"/>
      <c r="R115" s="227"/>
      <c r="S115" s="227"/>
      <c r="T115" s="228"/>
      <c r="U115" s="240"/>
      <c r="V115" s="227"/>
      <c r="W115" s="227"/>
      <c r="X115" s="227"/>
      <c r="Y115" s="209"/>
      <c r="Z115" s="221"/>
      <c r="AA115" s="222"/>
      <c r="AB115" s="225"/>
      <c r="AC115" s="209"/>
      <c r="AD115" s="209"/>
      <c r="GV115" s="85">
        <v>291</v>
      </c>
      <c r="GW115" s="85">
        <v>291</v>
      </c>
      <c r="GX115" s="85">
        <v>539</v>
      </c>
      <c r="GY115" s="85">
        <v>527</v>
      </c>
      <c r="GZ115" s="85">
        <v>142400</v>
      </c>
    </row>
    <row r="116" spans="13:208" ht="12.75">
      <c r="M116" s="195"/>
      <c r="N116" s="195"/>
      <c r="Q116" s="202"/>
      <c r="R116" s="237"/>
      <c r="U116" s="240"/>
      <c r="Z116" s="221"/>
      <c r="AA116" s="222"/>
      <c r="AB116" s="225"/>
      <c r="GV116" s="184">
        <v>291</v>
      </c>
      <c r="GW116" s="184">
        <v>291</v>
      </c>
      <c r="GX116" s="184">
        <v>539</v>
      </c>
      <c r="GY116" s="184">
        <v>527</v>
      </c>
      <c r="GZ116" s="184">
        <v>142400</v>
      </c>
    </row>
    <row r="117" spans="1:30" s="108" customFormat="1" ht="15" customHeight="1">
      <c r="A117" s="325" t="s">
        <v>129</v>
      </c>
      <c r="B117" s="32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202"/>
      <c r="R117" s="241"/>
      <c r="S117" s="242"/>
      <c r="T117" s="243"/>
      <c r="U117" s="240"/>
      <c r="V117" s="242"/>
      <c r="W117" s="242"/>
      <c r="X117" s="242"/>
      <c r="Y117" s="242"/>
      <c r="Z117" s="221"/>
      <c r="AA117" s="222"/>
      <c r="AB117" s="225"/>
      <c r="AC117" s="242"/>
      <c r="AD117" s="242"/>
    </row>
    <row r="118" spans="1:208" s="4" customFormat="1" ht="12" customHeight="1">
      <c r="A118" s="326" t="s">
        <v>130</v>
      </c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202"/>
      <c r="R118" s="207"/>
      <c r="S118" s="209"/>
      <c r="T118" s="210"/>
      <c r="U118" s="240"/>
      <c r="V118" s="209"/>
      <c r="W118" s="209"/>
      <c r="X118" s="209"/>
      <c r="Y118" s="209"/>
      <c r="Z118" s="221"/>
      <c r="AA118" s="222"/>
      <c r="AB118" s="225"/>
      <c r="AC118" s="209"/>
      <c r="AD118" s="209"/>
      <c r="GV118" s="58"/>
      <c r="GW118" s="58"/>
      <c r="GX118" s="58"/>
      <c r="GY118" s="58"/>
      <c r="GZ118" s="58"/>
    </row>
    <row r="119" spans="1:30" s="4" customFormat="1" ht="12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163"/>
      <c r="P119" s="57"/>
      <c r="Q119" s="202"/>
      <c r="R119" s="212"/>
      <c r="S119" s="211"/>
      <c r="T119" s="213"/>
      <c r="U119" s="240"/>
      <c r="V119" s="212"/>
      <c r="W119" s="211"/>
      <c r="X119" s="212"/>
      <c r="Y119" s="209"/>
      <c r="Z119" s="221"/>
      <c r="AA119" s="222"/>
      <c r="AB119" s="225"/>
      <c r="AC119" s="209"/>
      <c r="AD119" s="209"/>
    </row>
    <row r="120" spans="1:30" s="4" customFormat="1" ht="12" customHeight="1">
      <c r="A120" s="310" t="s">
        <v>239</v>
      </c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202"/>
      <c r="R120" s="207"/>
      <c r="S120" s="209"/>
      <c r="T120" s="210"/>
      <c r="U120" s="240"/>
      <c r="V120" s="209"/>
      <c r="W120" s="209"/>
      <c r="X120" s="209"/>
      <c r="Y120" s="209"/>
      <c r="Z120" s="221"/>
      <c r="AA120" s="222"/>
      <c r="AB120" s="225"/>
      <c r="AC120" s="209"/>
      <c r="AD120" s="209"/>
    </row>
    <row r="121" spans="1:30" s="4" customFormat="1" ht="12" customHeight="1">
      <c r="A121" s="305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202"/>
      <c r="R121" s="207"/>
      <c r="S121" s="209"/>
      <c r="T121" s="210"/>
      <c r="U121" s="240"/>
      <c r="V121" s="209"/>
      <c r="W121" s="209"/>
      <c r="X121" s="209"/>
      <c r="Y121" s="209"/>
      <c r="Z121" s="221"/>
      <c r="AA121" s="222"/>
      <c r="AB121" s="225"/>
      <c r="AC121" s="209"/>
      <c r="AD121" s="209"/>
    </row>
    <row r="122" spans="1:30" s="4" customFormat="1" ht="12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163"/>
      <c r="P122" s="59"/>
      <c r="Q122" s="202"/>
      <c r="R122" s="214"/>
      <c r="S122" s="211"/>
      <c r="T122" s="213"/>
      <c r="U122" s="234"/>
      <c r="V122" s="214"/>
      <c r="W122" s="211"/>
      <c r="X122" s="214"/>
      <c r="Y122" s="209"/>
      <c r="Z122" s="221"/>
      <c r="AA122" s="222"/>
      <c r="AB122" s="225"/>
      <c r="AC122" s="209"/>
      <c r="AD122" s="209"/>
    </row>
    <row r="123" spans="1:30" s="199" customFormat="1" ht="12" customHeight="1">
      <c r="A123" s="288" t="s">
        <v>281</v>
      </c>
      <c r="B123" s="293" t="s">
        <v>91</v>
      </c>
      <c r="C123" s="294"/>
      <c r="D123" s="288" t="s">
        <v>282</v>
      </c>
      <c r="E123" s="311" t="s">
        <v>166</v>
      </c>
      <c r="F123" s="313"/>
      <c r="G123" s="313"/>
      <c r="H123" s="312"/>
      <c r="I123" s="311" t="s">
        <v>92</v>
      </c>
      <c r="J123" s="313"/>
      <c r="K123" s="313"/>
      <c r="L123" s="312"/>
      <c r="M123" s="311" t="s">
        <v>167</v>
      </c>
      <c r="N123" s="313"/>
      <c r="O123" s="313"/>
      <c r="P123" s="312"/>
      <c r="Q123" s="202"/>
      <c r="R123" s="217"/>
      <c r="S123" s="217"/>
      <c r="T123" s="217"/>
      <c r="U123" s="215"/>
      <c r="V123" s="217"/>
      <c r="W123" s="217"/>
      <c r="X123" s="217"/>
      <c r="Y123" s="215"/>
      <c r="Z123" s="221"/>
      <c r="AA123" s="222"/>
      <c r="AB123" s="225"/>
      <c r="AC123" s="215"/>
      <c r="AD123" s="215"/>
    </row>
    <row r="124" spans="1:30" s="199" customFormat="1" ht="12" customHeight="1">
      <c r="A124" s="297"/>
      <c r="B124" s="295"/>
      <c r="C124" s="296"/>
      <c r="D124" s="297"/>
      <c r="E124" s="308" t="s">
        <v>93</v>
      </c>
      <c r="F124" s="311" t="s">
        <v>94</v>
      </c>
      <c r="G124" s="312"/>
      <c r="H124" s="308" t="s">
        <v>16</v>
      </c>
      <c r="I124" s="308" t="s">
        <v>93</v>
      </c>
      <c r="J124" s="311" t="s">
        <v>94</v>
      </c>
      <c r="K124" s="312"/>
      <c r="L124" s="308" t="s">
        <v>16</v>
      </c>
      <c r="M124" s="288" t="s">
        <v>283</v>
      </c>
      <c r="N124" s="285" t="s">
        <v>170</v>
      </c>
      <c r="O124" s="286"/>
      <c r="P124" s="287"/>
      <c r="Q124" s="202"/>
      <c r="R124" s="218"/>
      <c r="S124" s="217"/>
      <c r="T124" s="217"/>
      <c r="U124" s="215"/>
      <c r="V124" s="218"/>
      <c r="W124" s="217"/>
      <c r="X124" s="217"/>
      <c r="Y124" s="215"/>
      <c r="Z124" s="221"/>
      <c r="AA124" s="222"/>
      <c r="AB124" s="225"/>
      <c r="AC124" s="215"/>
      <c r="AD124" s="215"/>
    </row>
    <row r="125" spans="1:30" s="199" customFormat="1" ht="22.5">
      <c r="A125" s="289"/>
      <c r="B125" s="306" t="s">
        <v>240</v>
      </c>
      <c r="C125" s="307"/>
      <c r="D125" s="289"/>
      <c r="E125" s="309"/>
      <c r="F125" s="200" t="s">
        <v>172</v>
      </c>
      <c r="G125" s="198" t="s">
        <v>95</v>
      </c>
      <c r="H125" s="309"/>
      <c r="I125" s="309"/>
      <c r="J125" s="200" t="s">
        <v>172</v>
      </c>
      <c r="K125" s="198" t="s">
        <v>95</v>
      </c>
      <c r="L125" s="309"/>
      <c r="M125" s="289"/>
      <c r="N125" s="281" t="s">
        <v>293</v>
      </c>
      <c r="O125" s="281" t="s">
        <v>294</v>
      </c>
      <c r="P125" s="282" t="s">
        <v>95</v>
      </c>
      <c r="Q125" s="202"/>
      <c r="R125" s="218"/>
      <c r="S125" s="219"/>
      <c r="T125" s="220"/>
      <c r="U125" s="215"/>
      <c r="V125" s="218"/>
      <c r="W125" s="219"/>
      <c r="X125" s="217"/>
      <c r="Y125" s="215"/>
      <c r="Z125" s="221"/>
      <c r="AA125" s="222"/>
      <c r="AB125" s="225"/>
      <c r="AC125" s="215"/>
      <c r="AD125" s="215"/>
    </row>
    <row r="126" spans="1:30" s="4" customFormat="1" ht="12" customHeight="1">
      <c r="A126" s="61"/>
      <c r="B126" s="109" t="s">
        <v>125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2"/>
      <c r="N126" s="112"/>
      <c r="O126" s="166"/>
      <c r="P126" s="111"/>
      <c r="Q126" s="202"/>
      <c r="R126" s="244"/>
      <c r="S126" s="211"/>
      <c r="T126" s="213"/>
      <c r="U126" s="215"/>
      <c r="V126" s="244"/>
      <c r="W126" s="211"/>
      <c r="X126" s="212"/>
      <c r="Y126" s="209"/>
      <c r="Z126" s="221"/>
      <c r="AA126" s="222"/>
      <c r="AB126" s="225"/>
      <c r="AC126" s="209"/>
      <c r="AD126" s="209"/>
    </row>
    <row r="127" spans="1:208" s="4" customFormat="1" ht="12" customHeight="1">
      <c r="A127" s="190">
        <v>104050110000000</v>
      </c>
      <c r="B127" s="63"/>
      <c r="C127" s="89" t="s">
        <v>61</v>
      </c>
      <c r="D127" s="113"/>
      <c r="E127" s="65">
        <v>1</v>
      </c>
      <c r="F127" s="114">
        <v>1</v>
      </c>
      <c r="G127" s="65">
        <v>100</v>
      </c>
      <c r="H127" s="114">
        <v>0</v>
      </c>
      <c r="I127" s="65">
        <v>1</v>
      </c>
      <c r="J127" s="65">
        <v>1</v>
      </c>
      <c r="K127" s="65">
        <v>100</v>
      </c>
      <c r="L127" s="115">
        <v>0</v>
      </c>
      <c r="M127" s="271">
        <v>198</v>
      </c>
      <c r="N127" s="175">
        <v>136</v>
      </c>
      <c r="O127" s="175">
        <v>138</v>
      </c>
      <c r="P127" s="171">
        <v>69.6969696969697</v>
      </c>
      <c r="Q127" s="202"/>
      <c r="R127" s="226"/>
      <c r="S127" s="245"/>
      <c r="T127" s="210"/>
      <c r="U127" s="215"/>
      <c r="V127" s="226"/>
      <c r="W127" s="245"/>
      <c r="X127" s="224"/>
      <c r="Y127" s="209"/>
      <c r="Z127" s="221"/>
      <c r="AA127" s="222"/>
      <c r="AB127" s="225"/>
      <c r="AC127" s="209"/>
      <c r="AD127" s="209"/>
      <c r="GS127" s="188"/>
      <c r="GT127" s="188"/>
      <c r="GU127" s="188"/>
      <c r="GV127" s="175">
        <v>1</v>
      </c>
      <c r="GW127" s="175">
        <v>1</v>
      </c>
      <c r="GX127" s="175">
        <v>1</v>
      </c>
      <c r="GY127" s="175">
        <v>1</v>
      </c>
      <c r="GZ127" s="175">
        <v>151</v>
      </c>
    </row>
    <row r="128" spans="1:208" s="4" customFormat="1" ht="12" customHeight="1">
      <c r="A128" s="191"/>
      <c r="B128" s="69" t="s">
        <v>126</v>
      </c>
      <c r="C128" s="116"/>
      <c r="D128" s="113"/>
      <c r="E128" s="113"/>
      <c r="F128" s="113"/>
      <c r="G128" s="113"/>
      <c r="H128" s="113"/>
      <c r="I128" s="113"/>
      <c r="J128" s="113"/>
      <c r="K128" s="113"/>
      <c r="L128" s="113"/>
      <c r="M128" s="271"/>
      <c r="N128" s="175"/>
      <c r="O128" s="175"/>
      <c r="P128" s="176"/>
      <c r="Q128" s="202"/>
      <c r="R128" s="245"/>
      <c r="S128" s="245"/>
      <c r="T128" s="213"/>
      <c r="U128" s="215"/>
      <c r="V128" s="245"/>
      <c r="W128" s="245"/>
      <c r="X128" s="246"/>
      <c r="Y128" s="209"/>
      <c r="Z128" s="221"/>
      <c r="AA128" s="222"/>
      <c r="AB128" s="225"/>
      <c r="AC128" s="209"/>
      <c r="AD128" s="209"/>
      <c r="GS128" s="188"/>
      <c r="GT128" s="188"/>
      <c r="GU128" s="188"/>
      <c r="GV128" s="175"/>
      <c r="GW128" s="175"/>
      <c r="GX128" s="175"/>
      <c r="GY128" s="175"/>
      <c r="GZ128" s="175"/>
    </row>
    <row r="129" spans="1:208" s="4" customFormat="1" ht="12" customHeight="1">
      <c r="A129" s="190">
        <v>104050203000000</v>
      </c>
      <c r="B129" s="63">
        <v>1</v>
      </c>
      <c r="C129" s="117" t="s">
        <v>280</v>
      </c>
      <c r="D129" s="118"/>
      <c r="E129" s="65">
        <v>20</v>
      </c>
      <c r="F129" s="65">
        <v>20</v>
      </c>
      <c r="G129" s="65">
        <v>100</v>
      </c>
      <c r="H129" s="115">
        <v>0</v>
      </c>
      <c r="I129" s="65">
        <v>17</v>
      </c>
      <c r="J129" s="65">
        <v>17</v>
      </c>
      <c r="K129" s="65">
        <v>100</v>
      </c>
      <c r="L129" s="115">
        <v>0</v>
      </c>
      <c r="M129" s="271">
        <v>9119</v>
      </c>
      <c r="N129" s="175">
        <v>7168</v>
      </c>
      <c r="O129" s="175">
        <v>7390</v>
      </c>
      <c r="P129" s="171">
        <v>81.03958767408706</v>
      </c>
      <c r="Q129" s="202"/>
      <c r="R129" s="226"/>
      <c r="S129" s="245"/>
      <c r="T129" s="210"/>
      <c r="U129" s="215"/>
      <c r="V129" s="226"/>
      <c r="W129" s="245"/>
      <c r="X129" s="224"/>
      <c r="Y129" s="209"/>
      <c r="Z129" s="221"/>
      <c r="AA129" s="222"/>
      <c r="AB129" s="225"/>
      <c r="AC129" s="209"/>
      <c r="AD129" s="209"/>
      <c r="GS129" s="188"/>
      <c r="GT129" s="188"/>
      <c r="GU129" s="188"/>
      <c r="GV129" s="175">
        <v>20</v>
      </c>
      <c r="GW129" s="175">
        <v>20</v>
      </c>
      <c r="GX129" s="175">
        <v>17</v>
      </c>
      <c r="GY129" s="175">
        <v>17</v>
      </c>
      <c r="GZ129" s="175">
        <v>8532</v>
      </c>
    </row>
    <row r="130" spans="1:208" s="4" customFormat="1" ht="12" customHeight="1">
      <c r="A130" s="190">
        <v>104050204000000</v>
      </c>
      <c r="B130" s="63"/>
      <c r="C130" s="119" t="s">
        <v>117</v>
      </c>
      <c r="D130" s="118"/>
      <c r="E130" s="65">
        <v>4</v>
      </c>
      <c r="F130" s="65">
        <v>4</v>
      </c>
      <c r="G130" s="65">
        <v>100</v>
      </c>
      <c r="H130" s="115">
        <v>0</v>
      </c>
      <c r="I130" s="65">
        <v>4</v>
      </c>
      <c r="J130" s="65">
        <v>4</v>
      </c>
      <c r="K130" s="65">
        <v>100</v>
      </c>
      <c r="L130" s="115">
        <v>0</v>
      </c>
      <c r="M130" s="271">
        <v>1690</v>
      </c>
      <c r="N130" s="175">
        <v>1596</v>
      </c>
      <c r="O130" s="175">
        <v>1625</v>
      </c>
      <c r="P130" s="171">
        <v>96.15384615384616</v>
      </c>
      <c r="Q130" s="202"/>
      <c r="R130" s="245"/>
      <c r="S130" s="245"/>
      <c r="T130" s="210"/>
      <c r="U130" s="215"/>
      <c r="V130" s="245"/>
      <c r="W130" s="245"/>
      <c r="X130" s="224"/>
      <c r="Y130" s="209"/>
      <c r="Z130" s="221"/>
      <c r="AA130" s="222"/>
      <c r="AB130" s="225"/>
      <c r="AC130" s="209"/>
      <c r="AD130" s="209"/>
      <c r="GS130" s="188"/>
      <c r="GT130" s="188"/>
      <c r="GU130" s="188"/>
      <c r="GV130" s="175">
        <v>4</v>
      </c>
      <c r="GW130" s="175">
        <v>4</v>
      </c>
      <c r="GX130" s="175">
        <v>4</v>
      </c>
      <c r="GY130" s="175">
        <v>4</v>
      </c>
      <c r="GZ130" s="175">
        <v>1690</v>
      </c>
    </row>
    <row r="131" spans="1:208" s="4" customFormat="1" ht="12" customHeight="1">
      <c r="A131" s="190">
        <v>104050205000000</v>
      </c>
      <c r="B131" s="63">
        <v>2</v>
      </c>
      <c r="C131" s="117" t="s">
        <v>55</v>
      </c>
      <c r="D131" s="118"/>
      <c r="E131" s="65">
        <v>26</v>
      </c>
      <c r="F131" s="65">
        <v>26</v>
      </c>
      <c r="G131" s="65">
        <v>100</v>
      </c>
      <c r="H131" s="115">
        <v>0</v>
      </c>
      <c r="I131" s="65">
        <v>38</v>
      </c>
      <c r="J131" s="65">
        <v>34</v>
      </c>
      <c r="K131" s="65">
        <v>89.47368421052632</v>
      </c>
      <c r="L131" s="115">
        <v>4</v>
      </c>
      <c r="M131" s="271">
        <v>15251</v>
      </c>
      <c r="N131" s="175">
        <v>13338</v>
      </c>
      <c r="O131" s="175">
        <v>13596</v>
      </c>
      <c r="P131" s="171">
        <v>89.14825257360172</v>
      </c>
      <c r="Q131" s="202"/>
      <c r="R131" s="226"/>
      <c r="S131" s="245"/>
      <c r="T131" s="210"/>
      <c r="U131" s="215"/>
      <c r="V131" s="226"/>
      <c r="W131" s="245"/>
      <c r="X131" s="224"/>
      <c r="Y131" s="209"/>
      <c r="Z131" s="221"/>
      <c r="AA131" s="222"/>
      <c r="AB131" s="225"/>
      <c r="AC131" s="209"/>
      <c r="AD131" s="209"/>
      <c r="GS131" s="188"/>
      <c r="GT131" s="188"/>
      <c r="GU131" s="188"/>
      <c r="GV131" s="175">
        <v>26</v>
      </c>
      <c r="GW131" s="175">
        <v>26</v>
      </c>
      <c r="GX131" s="175">
        <v>38</v>
      </c>
      <c r="GY131" s="175">
        <v>34</v>
      </c>
      <c r="GZ131" s="175">
        <v>15251</v>
      </c>
    </row>
    <row r="132" spans="1:208" s="4" customFormat="1" ht="12" customHeight="1">
      <c r="A132" s="191"/>
      <c r="B132" s="69" t="s">
        <v>110</v>
      </c>
      <c r="C132" s="117"/>
      <c r="D132" s="118"/>
      <c r="E132" s="65"/>
      <c r="F132" s="65"/>
      <c r="G132" s="65"/>
      <c r="H132" s="115"/>
      <c r="I132" s="65"/>
      <c r="J132" s="65"/>
      <c r="K132" s="65"/>
      <c r="L132" s="115"/>
      <c r="M132" s="271"/>
      <c r="N132" s="175"/>
      <c r="O132" s="175"/>
      <c r="P132" s="171"/>
      <c r="Q132" s="202"/>
      <c r="R132" s="245"/>
      <c r="S132" s="245"/>
      <c r="T132" s="210"/>
      <c r="U132" s="215"/>
      <c r="V132" s="245"/>
      <c r="W132" s="245"/>
      <c r="X132" s="224"/>
      <c r="Y132" s="209"/>
      <c r="Z132" s="221"/>
      <c r="AA132" s="222"/>
      <c r="AB132" s="225"/>
      <c r="AC132" s="209"/>
      <c r="AD132" s="209"/>
      <c r="GS132" s="188"/>
      <c r="GT132" s="188"/>
      <c r="GU132" s="188"/>
      <c r="GV132" s="175"/>
      <c r="GW132" s="175"/>
      <c r="GX132" s="175"/>
      <c r="GY132" s="175"/>
      <c r="GZ132" s="175"/>
    </row>
    <row r="133" spans="1:208" s="4" customFormat="1" ht="12" customHeight="1">
      <c r="A133" s="190">
        <v>104050302000000</v>
      </c>
      <c r="B133" s="63">
        <v>3</v>
      </c>
      <c r="C133" s="117" t="s">
        <v>131</v>
      </c>
      <c r="D133" s="118"/>
      <c r="E133" s="65">
        <v>28</v>
      </c>
      <c r="F133" s="65">
        <v>28</v>
      </c>
      <c r="G133" s="65">
        <v>100</v>
      </c>
      <c r="H133" s="115">
        <v>0</v>
      </c>
      <c r="I133" s="65">
        <v>26</v>
      </c>
      <c r="J133" s="65">
        <v>26</v>
      </c>
      <c r="K133" s="65">
        <v>100</v>
      </c>
      <c r="L133" s="115">
        <v>0</v>
      </c>
      <c r="M133" s="271">
        <v>14990</v>
      </c>
      <c r="N133" s="175">
        <v>14546</v>
      </c>
      <c r="O133" s="175">
        <v>14917</v>
      </c>
      <c r="P133" s="171">
        <v>99.5130086724483</v>
      </c>
      <c r="Q133" s="202"/>
      <c r="R133" s="224"/>
      <c r="S133" s="245"/>
      <c r="T133" s="210"/>
      <c r="U133" s="215"/>
      <c r="V133" s="226"/>
      <c r="W133" s="245"/>
      <c r="X133" s="224"/>
      <c r="Y133" s="209"/>
      <c r="Z133" s="221"/>
      <c r="AA133" s="222"/>
      <c r="AB133" s="225"/>
      <c r="AC133" s="209"/>
      <c r="AD133" s="209"/>
      <c r="GS133" s="188"/>
      <c r="GT133" s="188"/>
      <c r="GU133" s="188"/>
      <c r="GV133" s="175">
        <v>28</v>
      </c>
      <c r="GW133" s="175">
        <v>28</v>
      </c>
      <c r="GX133" s="175">
        <v>25</v>
      </c>
      <c r="GY133" s="175">
        <v>25</v>
      </c>
      <c r="GZ133" s="175">
        <v>14990</v>
      </c>
    </row>
    <row r="134" spans="1:208" s="4" customFormat="1" ht="12" customHeight="1">
      <c r="A134" s="192">
        <v>104050303000000</v>
      </c>
      <c r="B134" s="63">
        <v>4</v>
      </c>
      <c r="C134" s="117" t="s">
        <v>132</v>
      </c>
      <c r="D134" s="118"/>
      <c r="E134" s="65">
        <v>16</v>
      </c>
      <c r="F134" s="65">
        <v>16</v>
      </c>
      <c r="G134" s="65">
        <v>100</v>
      </c>
      <c r="H134" s="115">
        <v>0</v>
      </c>
      <c r="I134" s="65">
        <v>21</v>
      </c>
      <c r="J134" s="65">
        <v>16</v>
      </c>
      <c r="K134" s="65">
        <v>76.19047619047619</v>
      </c>
      <c r="L134" s="115">
        <v>5</v>
      </c>
      <c r="M134" s="271">
        <v>8510</v>
      </c>
      <c r="N134" s="175">
        <v>7080</v>
      </c>
      <c r="O134" s="175">
        <v>7258</v>
      </c>
      <c r="P134" s="171">
        <v>85.28789659224442</v>
      </c>
      <c r="Q134" s="202"/>
      <c r="R134" s="226"/>
      <c r="S134" s="245"/>
      <c r="T134" s="210"/>
      <c r="U134" s="215"/>
      <c r="V134" s="226"/>
      <c r="W134" s="245"/>
      <c r="X134" s="224"/>
      <c r="Y134" s="209"/>
      <c r="Z134" s="221"/>
      <c r="AA134" s="222"/>
      <c r="AB134" s="225"/>
      <c r="AC134" s="209"/>
      <c r="AD134" s="209"/>
      <c r="GS134" s="188"/>
      <c r="GT134" s="188"/>
      <c r="GU134" s="188"/>
      <c r="GV134" s="175">
        <v>16</v>
      </c>
      <c r="GW134" s="175">
        <v>16</v>
      </c>
      <c r="GX134" s="175">
        <v>21</v>
      </c>
      <c r="GY134" s="175">
        <v>16</v>
      </c>
      <c r="GZ134" s="175">
        <v>8510</v>
      </c>
    </row>
    <row r="135" spans="1:208" s="4" customFormat="1" ht="12" customHeight="1">
      <c r="A135" s="192">
        <v>104050304000000</v>
      </c>
      <c r="B135" s="63">
        <v>5</v>
      </c>
      <c r="C135" s="117" t="s">
        <v>133</v>
      </c>
      <c r="D135" s="118"/>
      <c r="E135" s="65">
        <v>20</v>
      </c>
      <c r="F135" s="65">
        <v>20</v>
      </c>
      <c r="G135" s="65">
        <v>100</v>
      </c>
      <c r="H135" s="115">
        <v>0</v>
      </c>
      <c r="I135" s="65">
        <v>26</v>
      </c>
      <c r="J135" s="65">
        <v>25</v>
      </c>
      <c r="K135" s="65">
        <v>96.15384615384616</v>
      </c>
      <c r="L135" s="115">
        <v>1</v>
      </c>
      <c r="M135" s="271">
        <v>10030</v>
      </c>
      <c r="N135" s="175">
        <v>8346</v>
      </c>
      <c r="O135" s="175">
        <v>8503</v>
      </c>
      <c r="P135" s="171">
        <v>84.77567298105683</v>
      </c>
      <c r="Q135" s="202"/>
      <c r="R135" s="226"/>
      <c r="S135" s="245"/>
      <c r="T135" s="210"/>
      <c r="U135" s="215"/>
      <c r="V135" s="226"/>
      <c r="W135" s="245"/>
      <c r="X135" s="224"/>
      <c r="Y135" s="209"/>
      <c r="Z135" s="221"/>
      <c r="AA135" s="222"/>
      <c r="AB135" s="225"/>
      <c r="AC135" s="209"/>
      <c r="AD135" s="209"/>
      <c r="GS135" s="188"/>
      <c r="GT135" s="188"/>
      <c r="GU135" s="188"/>
      <c r="GV135" s="175">
        <v>20</v>
      </c>
      <c r="GW135" s="175">
        <v>20</v>
      </c>
      <c r="GX135" s="175">
        <v>26</v>
      </c>
      <c r="GY135" s="175">
        <v>25</v>
      </c>
      <c r="GZ135" s="175">
        <v>10030</v>
      </c>
    </row>
    <row r="136" spans="1:208" s="4" customFormat="1" ht="12" customHeight="1">
      <c r="A136" s="190">
        <v>104050305000000</v>
      </c>
      <c r="B136" s="63">
        <v>6</v>
      </c>
      <c r="C136" s="117" t="s">
        <v>31</v>
      </c>
      <c r="D136" s="118"/>
      <c r="E136" s="65">
        <v>17</v>
      </c>
      <c r="F136" s="65">
        <v>17</v>
      </c>
      <c r="G136" s="65">
        <v>100</v>
      </c>
      <c r="H136" s="115">
        <v>0</v>
      </c>
      <c r="I136" s="65">
        <v>27</v>
      </c>
      <c r="J136" s="65">
        <v>26</v>
      </c>
      <c r="K136" s="65">
        <v>96.29629629629629</v>
      </c>
      <c r="L136" s="115">
        <v>1</v>
      </c>
      <c r="M136" s="271">
        <v>8793</v>
      </c>
      <c r="N136" s="175">
        <v>7385</v>
      </c>
      <c r="O136" s="175">
        <v>7607</v>
      </c>
      <c r="P136" s="171">
        <v>86.51199818037075</v>
      </c>
      <c r="Q136" s="202"/>
      <c r="R136" s="226"/>
      <c r="S136" s="245"/>
      <c r="T136" s="210"/>
      <c r="U136" s="215"/>
      <c r="V136" s="226"/>
      <c r="W136" s="245"/>
      <c r="X136" s="224"/>
      <c r="Y136" s="209"/>
      <c r="Z136" s="221"/>
      <c r="AA136" s="222"/>
      <c r="AB136" s="225"/>
      <c r="AC136" s="209"/>
      <c r="AD136" s="209"/>
      <c r="GS136" s="188"/>
      <c r="GT136" s="188"/>
      <c r="GU136" s="188"/>
      <c r="GV136" s="175">
        <v>17</v>
      </c>
      <c r="GW136" s="175">
        <v>17</v>
      </c>
      <c r="GX136" s="175">
        <v>27</v>
      </c>
      <c r="GY136" s="175">
        <v>26</v>
      </c>
      <c r="GZ136" s="175">
        <v>8793</v>
      </c>
    </row>
    <row r="137" spans="1:208" s="4" customFormat="1" ht="12" customHeight="1">
      <c r="A137" s="190">
        <v>104050306000000</v>
      </c>
      <c r="B137" s="63">
        <v>7</v>
      </c>
      <c r="C137" s="117" t="s">
        <v>251</v>
      </c>
      <c r="D137" s="118"/>
      <c r="E137" s="65">
        <v>19</v>
      </c>
      <c r="F137" s="65">
        <v>19</v>
      </c>
      <c r="G137" s="65">
        <v>100</v>
      </c>
      <c r="H137" s="115">
        <v>0</v>
      </c>
      <c r="I137" s="65">
        <v>23</v>
      </c>
      <c r="J137" s="65">
        <v>19</v>
      </c>
      <c r="K137" s="65">
        <v>82.6086956521739</v>
      </c>
      <c r="L137" s="115">
        <v>4</v>
      </c>
      <c r="M137" s="271">
        <v>9447</v>
      </c>
      <c r="N137" s="175">
        <v>10823</v>
      </c>
      <c r="O137" s="175">
        <v>11141</v>
      </c>
      <c r="P137" s="171">
        <v>117.93161850322853</v>
      </c>
      <c r="Q137" s="202"/>
      <c r="R137" s="245"/>
      <c r="S137" s="245"/>
      <c r="T137" s="210"/>
      <c r="U137" s="215"/>
      <c r="V137" s="245"/>
      <c r="W137" s="245"/>
      <c r="X137" s="224"/>
      <c r="Y137" s="209"/>
      <c r="Z137" s="221"/>
      <c r="AA137" s="222"/>
      <c r="AB137" s="225"/>
      <c r="AC137" s="209"/>
      <c r="AD137" s="209"/>
      <c r="GS137" s="188"/>
      <c r="GT137" s="188"/>
      <c r="GU137" s="188"/>
      <c r="GV137" s="175">
        <v>19</v>
      </c>
      <c r="GW137" s="175">
        <v>19</v>
      </c>
      <c r="GX137" s="175">
        <v>23</v>
      </c>
      <c r="GY137" s="175">
        <v>19</v>
      </c>
      <c r="GZ137" s="175">
        <v>10850</v>
      </c>
    </row>
    <row r="138" spans="1:208" s="4" customFormat="1" ht="12" customHeight="1">
      <c r="A138" s="190">
        <v>104050307000000</v>
      </c>
      <c r="B138" s="63">
        <v>8</v>
      </c>
      <c r="C138" s="119" t="s">
        <v>134</v>
      </c>
      <c r="D138" s="118"/>
      <c r="E138" s="65">
        <v>33</v>
      </c>
      <c r="F138" s="65">
        <v>33</v>
      </c>
      <c r="G138" s="65">
        <v>100</v>
      </c>
      <c r="H138" s="115">
        <v>0</v>
      </c>
      <c r="I138" s="65">
        <v>29</v>
      </c>
      <c r="J138" s="65">
        <v>29</v>
      </c>
      <c r="K138" s="65">
        <v>100</v>
      </c>
      <c r="L138" s="115">
        <v>0</v>
      </c>
      <c r="M138" s="271">
        <v>15785</v>
      </c>
      <c r="N138" s="175">
        <v>15870</v>
      </c>
      <c r="O138" s="175">
        <v>16256</v>
      </c>
      <c r="P138" s="171">
        <v>102.98384542286982</v>
      </c>
      <c r="Q138" s="202"/>
      <c r="R138" s="245"/>
      <c r="S138" s="245"/>
      <c r="T138" s="210"/>
      <c r="U138" s="215"/>
      <c r="V138" s="245"/>
      <c r="W138" s="245"/>
      <c r="X138" s="224"/>
      <c r="Y138" s="209"/>
      <c r="Z138" s="221"/>
      <c r="AA138" s="222"/>
      <c r="AB138" s="225"/>
      <c r="AC138" s="209"/>
      <c r="AD138" s="209"/>
      <c r="GS138" s="188"/>
      <c r="GT138" s="188"/>
      <c r="GU138" s="188"/>
      <c r="GV138" s="175">
        <v>33</v>
      </c>
      <c r="GW138" s="175">
        <v>33</v>
      </c>
      <c r="GX138" s="175">
        <v>29</v>
      </c>
      <c r="GY138" s="175">
        <v>29</v>
      </c>
      <c r="GZ138" s="175">
        <v>15900</v>
      </c>
    </row>
    <row r="139" spans="1:208" s="4" customFormat="1" ht="12" customHeight="1">
      <c r="A139" s="193">
        <v>104050308000000</v>
      </c>
      <c r="B139" s="63"/>
      <c r="C139" s="117" t="s">
        <v>135</v>
      </c>
      <c r="D139" s="118"/>
      <c r="E139" s="65">
        <v>1</v>
      </c>
      <c r="F139" s="65">
        <v>1</v>
      </c>
      <c r="G139" s="65">
        <v>100</v>
      </c>
      <c r="H139" s="115">
        <v>0</v>
      </c>
      <c r="I139" s="65">
        <v>0</v>
      </c>
      <c r="J139" s="65">
        <v>0</v>
      </c>
      <c r="K139" s="65" t="e">
        <v>#DIV/0!</v>
      </c>
      <c r="L139" s="115">
        <v>0</v>
      </c>
      <c r="M139" s="271">
        <v>416</v>
      </c>
      <c r="N139" s="175">
        <v>261</v>
      </c>
      <c r="O139" s="175">
        <v>270</v>
      </c>
      <c r="P139" s="171">
        <v>64.90384615384616</v>
      </c>
      <c r="Q139" s="202"/>
      <c r="R139" s="247"/>
      <c r="S139" s="245"/>
      <c r="T139" s="210"/>
      <c r="U139" s="215"/>
      <c r="V139" s="247"/>
      <c r="W139" s="245"/>
      <c r="X139" s="224"/>
      <c r="Y139" s="209"/>
      <c r="Z139" s="221"/>
      <c r="AA139" s="222"/>
      <c r="AB139" s="225"/>
      <c r="AC139" s="209"/>
      <c r="AD139" s="209"/>
      <c r="GS139" s="188"/>
      <c r="GT139" s="188"/>
      <c r="GU139" s="188"/>
      <c r="GV139" s="175">
        <v>1</v>
      </c>
      <c r="GW139" s="175">
        <v>1</v>
      </c>
      <c r="GX139" s="175">
        <v>0</v>
      </c>
      <c r="GY139" s="175">
        <v>0</v>
      </c>
      <c r="GZ139" s="175">
        <v>292</v>
      </c>
    </row>
    <row r="140" spans="1:208" s="4" customFormat="1" ht="12" customHeight="1">
      <c r="A140" s="191"/>
      <c r="B140" s="69" t="s">
        <v>113</v>
      </c>
      <c r="C140" s="117"/>
      <c r="D140" s="118"/>
      <c r="E140" s="65"/>
      <c r="F140" s="65"/>
      <c r="G140" s="65"/>
      <c r="H140" s="115"/>
      <c r="I140" s="65"/>
      <c r="J140" s="65"/>
      <c r="K140" s="65"/>
      <c r="L140" s="115"/>
      <c r="M140" s="271"/>
      <c r="N140" s="175"/>
      <c r="O140" s="175"/>
      <c r="P140" s="171"/>
      <c r="Q140" s="202"/>
      <c r="R140" s="245"/>
      <c r="S140" s="245"/>
      <c r="T140" s="210"/>
      <c r="U140" s="215"/>
      <c r="V140" s="245"/>
      <c r="W140" s="245"/>
      <c r="X140" s="224"/>
      <c r="Y140" s="209"/>
      <c r="Z140" s="221"/>
      <c r="AA140" s="222"/>
      <c r="AB140" s="225"/>
      <c r="AC140" s="209"/>
      <c r="AD140" s="209"/>
      <c r="GS140" s="188"/>
      <c r="GT140" s="188"/>
      <c r="GU140" s="188"/>
      <c r="GV140" s="175"/>
      <c r="GW140" s="175"/>
      <c r="GX140" s="175"/>
      <c r="GY140" s="175"/>
      <c r="GZ140" s="175"/>
    </row>
    <row r="141" spans="1:208" s="4" customFormat="1" ht="12" customHeight="1">
      <c r="A141" s="190">
        <v>104050406000000</v>
      </c>
      <c r="B141" s="63">
        <v>9</v>
      </c>
      <c r="C141" s="117" t="s">
        <v>136</v>
      </c>
      <c r="D141" s="118"/>
      <c r="E141" s="65">
        <v>13</v>
      </c>
      <c r="F141" s="65">
        <v>13</v>
      </c>
      <c r="G141" s="65">
        <v>100</v>
      </c>
      <c r="H141" s="115">
        <v>0</v>
      </c>
      <c r="I141" s="65">
        <v>22</v>
      </c>
      <c r="J141" s="65">
        <v>20</v>
      </c>
      <c r="K141" s="65">
        <v>90.9090909090909</v>
      </c>
      <c r="L141" s="115">
        <v>2</v>
      </c>
      <c r="M141" s="271">
        <v>10996</v>
      </c>
      <c r="N141" s="175">
        <v>10071</v>
      </c>
      <c r="O141" s="175">
        <v>10565</v>
      </c>
      <c r="P141" s="171">
        <v>96.08039287013459</v>
      </c>
      <c r="Q141" s="202"/>
      <c r="R141" s="226"/>
      <c r="S141" s="245"/>
      <c r="T141" s="210"/>
      <c r="U141" s="215"/>
      <c r="V141" s="226"/>
      <c r="W141" s="245"/>
      <c r="X141" s="224"/>
      <c r="Y141" s="209"/>
      <c r="Z141" s="221"/>
      <c r="AA141" s="222"/>
      <c r="AB141" s="225"/>
      <c r="AC141" s="209"/>
      <c r="AD141" s="209"/>
      <c r="GS141" s="188"/>
      <c r="GT141" s="188"/>
      <c r="GU141" s="188"/>
      <c r="GV141" s="175">
        <v>13</v>
      </c>
      <c r="GW141" s="175">
        <v>13</v>
      </c>
      <c r="GX141" s="175">
        <v>22</v>
      </c>
      <c r="GY141" s="175">
        <v>20</v>
      </c>
      <c r="GZ141" s="175">
        <v>10996</v>
      </c>
    </row>
    <row r="142" spans="1:208" s="4" customFormat="1" ht="12" customHeight="1">
      <c r="A142" s="190">
        <v>104050408000000</v>
      </c>
      <c r="B142" s="63">
        <v>10</v>
      </c>
      <c r="C142" s="117" t="s">
        <v>119</v>
      </c>
      <c r="D142" s="118"/>
      <c r="E142" s="65">
        <v>10</v>
      </c>
      <c r="F142" s="65">
        <v>10</v>
      </c>
      <c r="G142" s="65">
        <v>100</v>
      </c>
      <c r="H142" s="115">
        <v>0</v>
      </c>
      <c r="I142" s="65">
        <v>15</v>
      </c>
      <c r="J142" s="65">
        <v>15</v>
      </c>
      <c r="K142" s="65">
        <v>100</v>
      </c>
      <c r="L142" s="115">
        <v>0</v>
      </c>
      <c r="M142" s="271">
        <v>6857</v>
      </c>
      <c r="N142" s="175">
        <v>6894</v>
      </c>
      <c r="O142" s="175">
        <v>7041</v>
      </c>
      <c r="P142" s="171">
        <v>102.68338923727578</v>
      </c>
      <c r="Q142" s="202"/>
      <c r="R142" s="224"/>
      <c r="S142" s="245"/>
      <c r="T142" s="210"/>
      <c r="U142" s="215"/>
      <c r="V142" s="245"/>
      <c r="W142" s="245"/>
      <c r="X142" s="224"/>
      <c r="Y142" s="209"/>
      <c r="Z142" s="221"/>
      <c r="AA142" s="222"/>
      <c r="AB142" s="225"/>
      <c r="AC142" s="209"/>
      <c r="AD142" s="209"/>
      <c r="GS142" s="188"/>
      <c r="GT142" s="188"/>
      <c r="GU142" s="188"/>
      <c r="GV142" s="175">
        <v>10</v>
      </c>
      <c r="GW142" s="175">
        <v>10</v>
      </c>
      <c r="GX142" s="175">
        <v>15</v>
      </c>
      <c r="GY142" s="175">
        <v>15</v>
      </c>
      <c r="GZ142" s="175">
        <v>6900</v>
      </c>
    </row>
    <row r="143" spans="1:208" s="4" customFormat="1" ht="12" customHeight="1">
      <c r="A143" s="190">
        <v>104050409000000</v>
      </c>
      <c r="B143" s="63">
        <v>11</v>
      </c>
      <c r="C143" s="117" t="s">
        <v>32</v>
      </c>
      <c r="D143" s="118"/>
      <c r="E143" s="65">
        <v>15</v>
      </c>
      <c r="F143" s="65">
        <v>15</v>
      </c>
      <c r="G143" s="65">
        <v>100</v>
      </c>
      <c r="H143" s="115">
        <v>0</v>
      </c>
      <c r="I143" s="65">
        <v>7</v>
      </c>
      <c r="J143" s="65">
        <v>7</v>
      </c>
      <c r="K143" s="65">
        <v>100</v>
      </c>
      <c r="L143" s="115">
        <v>0</v>
      </c>
      <c r="M143" s="271">
        <v>15012</v>
      </c>
      <c r="N143" s="175">
        <v>14074</v>
      </c>
      <c r="O143" s="175">
        <v>14390</v>
      </c>
      <c r="P143" s="171">
        <v>95.8566480149214</v>
      </c>
      <c r="Q143" s="202"/>
      <c r="R143" s="226"/>
      <c r="S143" s="245"/>
      <c r="T143" s="210"/>
      <c r="U143" s="234"/>
      <c r="V143" s="226"/>
      <c r="W143" s="245"/>
      <c r="X143" s="224"/>
      <c r="Y143" s="209"/>
      <c r="Z143" s="221"/>
      <c r="AA143" s="222"/>
      <c r="AB143" s="225"/>
      <c r="AC143" s="209"/>
      <c r="AD143" s="209"/>
      <c r="GS143" s="188"/>
      <c r="GT143" s="188"/>
      <c r="GU143" s="188"/>
      <c r="GV143" s="175">
        <v>15</v>
      </c>
      <c r="GW143" s="175">
        <v>15</v>
      </c>
      <c r="GX143" s="175">
        <v>7</v>
      </c>
      <c r="GY143" s="175">
        <v>7</v>
      </c>
      <c r="GZ143" s="175">
        <v>15012</v>
      </c>
    </row>
    <row r="144" spans="1:208" s="4" customFormat="1" ht="12" customHeight="1">
      <c r="A144" s="190">
        <v>104050407000000</v>
      </c>
      <c r="B144" s="63"/>
      <c r="C144" s="117" t="s">
        <v>59</v>
      </c>
      <c r="D144" s="118"/>
      <c r="E144" s="65">
        <v>2</v>
      </c>
      <c r="F144" s="65">
        <v>2</v>
      </c>
      <c r="G144" s="65">
        <v>100</v>
      </c>
      <c r="H144" s="115">
        <v>0</v>
      </c>
      <c r="I144" s="65">
        <v>3</v>
      </c>
      <c r="J144" s="65">
        <v>3</v>
      </c>
      <c r="K144" s="65">
        <v>100</v>
      </c>
      <c r="L144" s="115">
        <v>0</v>
      </c>
      <c r="M144" s="271">
        <v>1250</v>
      </c>
      <c r="N144" s="175">
        <v>923</v>
      </c>
      <c r="O144" s="175">
        <v>938</v>
      </c>
      <c r="P144" s="171">
        <v>75.03999999999999</v>
      </c>
      <c r="Q144" s="202"/>
      <c r="R144" s="226"/>
      <c r="S144" s="245"/>
      <c r="T144" s="210"/>
      <c r="U144" s="248"/>
      <c r="V144" s="226"/>
      <c r="W144" s="245"/>
      <c r="X144" s="224"/>
      <c r="Y144" s="209"/>
      <c r="Z144" s="221"/>
      <c r="AA144" s="222"/>
      <c r="AB144" s="225"/>
      <c r="AC144" s="209"/>
      <c r="AD144" s="209"/>
      <c r="GS144" s="188"/>
      <c r="GT144" s="188"/>
      <c r="GU144" s="188"/>
      <c r="GV144" s="175">
        <v>2</v>
      </c>
      <c r="GW144" s="175">
        <v>2</v>
      </c>
      <c r="GX144" s="175">
        <v>3</v>
      </c>
      <c r="GY144" s="175">
        <v>3</v>
      </c>
      <c r="GZ144" s="175">
        <v>1000</v>
      </c>
    </row>
    <row r="145" spans="1:208" s="4" customFormat="1" ht="12" customHeight="1">
      <c r="A145" s="191"/>
      <c r="B145" s="120" t="s">
        <v>137</v>
      </c>
      <c r="C145" s="117"/>
      <c r="D145" s="118"/>
      <c r="E145" s="65"/>
      <c r="F145" s="65"/>
      <c r="G145" s="65"/>
      <c r="H145" s="115"/>
      <c r="I145" s="65"/>
      <c r="J145" s="65"/>
      <c r="K145" s="65"/>
      <c r="L145" s="115"/>
      <c r="M145" s="271"/>
      <c r="N145" s="175"/>
      <c r="O145" s="175"/>
      <c r="P145" s="171"/>
      <c r="Q145" s="202"/>
      <c r="R145" s="245"/>
      <c r="S145" s="245"/>
      <c r="T145" s="210"/>
      <c r="U145" s="248"/>
      <c r="V145" s="245"/>
      <c r="W145" s="245"/>
      <c r="X145" s="224"/>
      <c r="Y145" s="209"/>
      <c r="Z145" s="221"/>
      <c r="AA145" s="222"/>
      <c r="AB145" s="225"/>
      <c r="AC145" s="209"/>
      <c r="AD145" s="209"/>
      <c r="GS145" s="188"/>
      <c r="GT145" s="188"/>
      <c r="GU145" s="188"/>
      <c r="GV145" s="175"/>
      <c r="GW145" s="175"/>
      <c r="GX145" s="175"/>
      <c r="GY145" s="175"/>
      <c r="GZ145" s="175"/>
    </row>
    <row r="146" spans="1:208" s="4" customFormat="1" ht="12" customHeight="1">
      <c r="A146" s="194">
        <v>104010105000000</v>
      </c>
      <c r="B146" s="73"/>
      <c r="C146" s="121" t="s">
        <v>5</v>
      </c>
      <c r="D146" s="122"/>
      <c r="E146" s="80"/>
      <c r="F146" s="80"/>
      <c r="G146" s="80"/>
      <c r="H146" s="123"/>
      <c r="I146" s="80">
        <v>0</v>
      </c>
      <c r="J146" s="80">
        <v>0</v>
      </c>
      <c r="K146" s="65" t="e">
        <v>#DIV/0!</v>
      </c>
      <c r="L146" s="115">
        <v>0</v>
      </c>
      <c r="M146" s="271"/>
      <c r="N146" s="177">
        <v>1</v>
      </c>
      <c r="O146" s="177">
        <v>1</v>
      </c>
      <c r="P146" s="171"/>
      <c r="Q146" s="202"/>
      <c r="R146" s="245"/>
      <c r="S146" s="245"/>
      <c r="T146" s="210"/>
      <c r="U146" s="248"/>
      <c r="V146" s="245"/>
      <c r="W146" s="245"/>
      <c r="X146" s="224"/>
      <c r="Y146" s="209"/>
      <c r="Z146" s="221"/>
      <c r="AA146" s="222"/>
      <c r="AB146" s="225"/>
      <c r="AC146" s="209"/>
      <c r="AD146" s="209"/>
      <c r="GS146" s="188"/>
      <c r="GT146" s="188"/>
      <c r="GU146" s="188"/>
      <c r="GV146" s="177">
        <v>0</v>
      </c>
      <c r="GW146" s="177">
        <v>0</v>
      </c>
      <c r="GX146" s="177">
        <v>0</v>
      </c>
      <c r="GY146" s="177">
        <v>0</v>
      </c>
      <c r="GZ146" s="177">
        <v>0</v>
      </c>
    </row>
    <row r="147" spans="2:208" s="4" customFormat="1" ht="12" customHeight="1">
      <c r="B147" s="327" t="s">
        <v>96</v>
      </c>
      <c r="C147" s="328"/>
      <c r="D147" s="329"/>
      <c r="E147" s="83">
        <v>225</v>
      </c>
      <c r="F147" s="83">
        <v>225</v>
      </c>
      <c r="G147" s="83">
        <v>100</v>
      </c>
      <c r="H147" s="124">
        <v>0</v>
      </c>
      <c r="I147" s="83">
        <v>259</v>
      </c>
      <c r="J147" s="83">
        <v>242</v>
      </c>
      <c r="K147" s="83">
        <v>93.43629343629344</v>
      </c>
      <c r="L147" s="83">
        <v>17</v>
      </c>
      <c r="M147" s="272">
        <v>128344</v>
      </c>
      <c r="N147" s="283">
        <f>SUM(N127:N146)</f>
        <v>118512</v>
      </c>
      <c r="O147" s="83">
        <v>121636</v>
      </c>
      <c r="P147" s="83">
        <v>94.77342142990712</v>
      </c>
      <c r="Q147" s="202"/>
      <c r="R147" s="227"/>
      <c r="S147" s="227"/>
      <c r="T147" s="228"/>
      <c r="U147" s="248"/>
      <c r="V147" s="227"/>
      <c r="W147" s="227"/>
      <c r="X147" s="227"/>
      <c r="Y147" s="209"/>
      <c r="Z147" s="221"/>
      <c r="AA147" s="222"/>
      <c r="AB147" s="225"/>
      <c r="AC147" s="209"/>
      <c r="AD147" s="209"/>
      <c r="GS147" s="189"/>
      <c r="GT147" s="189"/>
      <c r="GU147" s="189"/>
      <c r="GV147" s="85">
        <v>225</v>
      </c>
      <c r="GW147" s="85">
        <v>225</v>
      </c>
      <c r="GX147" s="85">
        <v>258</v>
      </c>
      <c r="GY147" s="85">
        <v>241</v>
      </c>
      <c r="GZ147" s="85">
        <v>128897</v>
      </c>
    </row>
    <row r="148" spans="13:208" ht="12.75">
      <c r="M148" s="195"/>
      <c r="N148" s="195"/>
      <c r="Q148" s="202"/>
      <c r="R148" s="237"/>
      <c r="U148" s="248"/>
      <c r="Z148" s="221"/>
      <c r="AA148" s="222"/>
      <c r="AB148" s="225"/>
      <c r="GS148" s="184"/>
      <c r="GT148" s="184"/>
      <c r="GU148" s="184"/>
      <c r="GV148" s="184">
        <v>225</v>
      </c>
      <c r="GW148" s="184">
        <v>225</v>
      </c>
      <c r="GX148" s="184">
        <v>258</v>
      </c>
      <c r="GY148" s="184">
        <v>241</v>
      </c>
      <c r="GZ148" s="184">
        <v>128897</v>
      </c>
    </row>
    <row r="149" spans="1:30" s="3" customFormat="1" ht="15" customHeight="1">
      <c r="A149" s="325" t="s">
        <v>138</v>
      </c>
      <c r="B149" s="325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202"/>
      <c r="R149" s="203"/>
      <c r="S149" s="204"/>
      <c r="T149" s="205"/>
      <c r="U149" s="248"/>
      <c r="V149" s="204"/>
      <c r="W149" s="204"/>
      <c r="X149" s="204"/>
      <c r="Y149" s="204"/>
      <c r="Z149" s="221"/>
      <c r="AA149" s="222"/>
      <c r="AB149" s="225"/>
      <c r="AC149" s="204"/>
      <c r="AD149" s="204"/>
    </row>
    <row r="150" spans="1:30" s="4" customFormat="1" ht="12" customHeight="1">
      <c r="A150" s="304" t="s">
        <v>139</v>
      </c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202"/>
      <c r="R150" s="207"/>
      <c r="S150" s="209"/>
      <c r="T150" s="210"/>
      <c r="U150" s="248"/>
      <c r="V150" s="209"/>
      <c r="W150" s="209"/>
      <c r="X150" s="209"/>
      <c r="Y150" s="209"/>
      <c r="Z150" s="221"/>
      <c r="AA150" s="222"/>
      <c r="AB150" s="225"/>
      <c r="AC150" s="209"/>
      <c r="AD150" s="209"/>
    </row>
    <row r="151" spans="1:30" s="4" customFormat="1" ht="12" customHeight="1">
      <c r="A151" s="126"/>
      <c r="E151" s="127"/>
      <c r="M151" s="185"/>
      <c r="N151" s="185"/>
      <c r="O151" s="163"/>
      <c r="P151" s="128"/>
      <c r="Q151" s="202"/>
      <c r="R151" s="249"/>
      <c r="S151" s="211"/>
      <c r="T151" s="213"/>
      <c r="U151" s="248"/>
      <c r="V151" s="249"/>
      <c r="W151" s="211"/>
      <c r="X151" s="250"/>
      <c r="Y151" s="209"/>
      <c r="Z151" s="221"/>
      <c r="AA151" s="222"/>
      <c r="AB151" s="225"/>
      <c r="AC151" s="209"/>
      <c r="AD151" s="209"/>
    </row>
    <row r="152" spans="1:30" s="4" customFormat="1" ht="12" customHeight="1">
      <c r="A152" s="310" t="s">
        <v>239</v>
      </c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202"/>
      <c r="R152" s="207"/>
      <c r="S152" s="209"/>
      <c r="T152" s="210"/>
      <c r="U152" s="248"/>
      <c r="V152" s="209"/>
      <c r="W152" s="209"/>
      <c r="X152" s="209"/>
      <c r="Y152" s="209"/>
      <c r="Z152" s="221"/>
      <c r="AA152" s="222"/>
      <c r="AB152" s="225"/>
      <c r="AC152" s="209"/>
      <c r="AD152" s="209"/>
    </row>
    <row r="153" spans="1:30" s="4" customFormat="1" ht="12" customHeight="1">
      <c r="A153" s="305"/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202"/>
      <c r="R153" s="207"/>
      <c r="S153" s="209"/>
      <c r="T153" s="210"/>
      <c r="U153" s="248"/>
      <c r="V153" s="209"/>
      <c r="W153" s="209"/>
      <c r="X153" s="209"/>
      <c r="Y153" s="209"/>
      <c r="Z153" s="221"/>
      <c r="AA153" s="222"/>
      <c r="AB153" s="225"/>
      <c r="AC153" s="209"/>
      <c r="AD153" s="209"/>
    </row>
    <row r="154" spans="1:30" s="4" customFormat="1" ht="12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163"/>
      <c r="P154" s="59"/>
      <c r="Q154" s="202"/>
      <c r="R154" s="214"/>
      <c r="S154" s="211"/>
      <c r="T154" s="213"/>
      <c r="U154" s="248"/>
      <c r="V154" s="214"/>
      <c r="W154" s="211"/>
      <c r="X154" s="214"/>
      <c r="Y154" s="209"/>
      <c r="Z154" s="221"/>
      <c r="AA154" s="222"/>
      <c r="AB154" s="225"/>
      <c r="AC154" s="209"/>
      <c r="AD154" s="209"/>
    </row>
    <row r="155" spans="1:30" s="199" customFormat="1" ht="12" customHeight="1">
      <c r="A155" s="288" t="s">
        <v>281</v>
      </c>
      <c r="B155" s="293" t="s">
        <v>91</v>
      </c>
      <c r="C155" s="294"/>
      <c r="D155" s="288" t="s">
        <v>282</v>
      </c>
      <c r="E155" s="311" t="s">
        <v>166</v>
      </c>
      <c r="F155" s="313"/>
      <c r="G155" s="313"/>
      <c r="H155" s="312"/>
      <c r="I155" s="311" t="s">
        <v>92</v>
      </c>
      <c r="J155" s="313"/>
      <c r="K155" s="313"/>
      <c r="L155" s="312"/>
      <c r="M155" s="311" t="s">
        <v>167</v>
      </c>
      <c r="N155" s="313"/>
      <c r="O155" s="313"/>
      <c r="P155" s="312"/>
      <c r="Q155" s="202"/>
      <c r="R155" s="217"/>
      <c r="S155" s="217"/>
      <c r="T155" s="217"/>
      <c r="U155" s="248"/>
      <c r="V155" s="217"/>
      <c r="W155" s="217"/>
      <c r="X155" s="217"/>
      <c r="Y155" s="215"/>
      <c r="Z155" s="221"/>
      <c r="AA155" s="222"/>
      <c r="AB155" s="225"/>
      <c r="AC155" s="215"/>
      <c r="AD155" s="215"/>
    </row>
    <row r="156" spans="1:30" s="199" customFormat="1" ht="12" customHeight="1">
      <c r="A156" s="297"/>
      <c r="B156" s="295"/>
      <c r="C156" s="296"/>
      <c r="D156" s="297"/>
      <c r="E156" s="308" t="s">
        <v>93</v>
      </c>
      <c r="F156" s="311" t="s">
        <v>94</v>
      </c>
      <c r="G156" s="312"/>
      <c r="H156" s="308" t="s">
        <v>16</v>
      </c>
      <c r="I156" s="308" t="s">
        <v>93</v>
      </c>
      <c r="J156" s="311" t="s">
        <v>94</v>
      </c>
      <c r="K156" s="312"/>
      <c r="L156" s="308" t="s">
        <v>16</v>
      </c>
      <c r="M156" s="288" t="s">
        <v>283</v>
      </c>
      <c r="N156" s="285" t="s">
        <v>170</v>
      </c>
      <c r="O156" s="286"/>
      <c r="P156" s="287"/>
      <c r="Q156" s="202"/>
      <c r="R156" s="218"/>
      <c r="S156" s="217"/>
      <c r="T156" s="217"/>
      <c r="U156" s="248"/>
      <c r="V156" s="218"/>
      <c r="W156" s="217"/>
      <c r="X156" s="217"/>
      <c r="Y156" s="215"/>
      <c r="Z156" s="221"/>
      <c r="AA156" s="222"/>
      <c r="AB156" s="225"/>
      <c r="AC156" s="215"/>
      <c r="AD156" s="215"/>
    </row>
    <row r="157" spans="1:30" s="199" customFormat="1" ht="22.5">
      <c r="A157" s="289"/>
      <c r="B157" s="306" t="s">
        <v>240</v>
      </c>
      <c r="C157" s="307"/>
      <c r="D157" s="289"/>
      <c r="E157" s="309"/>
      <c r="F157" s="200" t="s">
        <v>172</v>
      </c>
      <c r="G157" s="198" t="s">
        <v>95</v>
      </c>
      <c r="H157" s="309"/>
      <c r="I157" s="309"/>
      <c r="J157" s="200" t="s">
        <v>172</v>
      </c>
      <c r="K157" s="198" t="s">
        <v>95</v>
      </c>
      <c r="L157" s="309"/>
      <c r="M157" s="289"/>
      <c r="N157" s="281" t="s">
        <v>293</v>
      </c>
      <c r="O157" s="281" t="s">
        <v>294</v>
      </c>
      <c r="P157" s="282" t="s">
        <v>95</v>
      </c>
      <c r="Q157" s="202"/>
      <c r="R157" s="218"/>
      <c r="S157" s="219"/>
      <c r="T157" s="220"/>
      <c r="U157" s="248"/>
      <c r="V157" s="218"/>
      <c r="W157" s="219"/>
      <c r="X157" s="217"/>
      <c r="Y157" s="215"/>
      <c r="Z157" s="221"/>
      <c r="AA157" s="222"/>
      <c r="AB157" s="225"/>
      <c r="AC157" s="215"/>
      <c r="AD157" s="215"/>
    </row>
    <row r="158" spans="1:208" s="4" customFormat="1" ht="12" customHeight="1">
      <c r="A158" s="61"/>
      <c r="B158" s="129" t="s">
        <v>126</v>
      </c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170"/>
      <c r="P158" s="62"/>
      <c r="Q158" s="202"/>
      <c r="R158" s="209"/>
      <c r="S158" s="224"/>
      <c r="T158" s="210"/>
      <c r="U158" s="248"/>
      <c r="V158" s="209"/>
      <c r="W158" s="224"/>
      <c r="X158" s="208"/>
      <c r="Y158" s="209"/>
      <c r="Z158" s="221"/>
      <c r="AA158" s="222"/>
      <c r="AB158" s="225"/>
      <c r="AC158" s="209"/>
      <c r="AD158" s="209"/>
      <c r="GV158" s="58"/>
      <c r="GW158" s="58"/>
      <c r="GX158" s="58"/>
      <c r="GY158" s="58"/>
      <c r="GZ158" s="58"/>
    </row>
    <row r="159" spans="1:208" s="4" customFormat="1" ht="12" customHeight="1">
      <c r="A159" s="190">
        <v>104050208000000</v>
      </c>
      <c r="B159" s="63"/>
      <c r="C159" s="64" t="s">
        <v>27</v>
      </c>
      <c r="D159" s="94"/>
      <c r="E159" s="65"/>
      <c r="F159" s="65"/>
      <c r="G159" s="65"/>
      <c r="H159" s="88"/>
      <c r="I159" s="65">
        <v>1</v>
      </c>
      <c r="J159" s="65"/>
      <c r="K159" s="65"/>
      <c r="L159" s="88">
        <v>1</v>
      </c>
      <c r="M159" s="271">
        <v>119</v>
      </c>
      <c r="N159" s="271"/>
      <c r="O159" s="171">
        <v>124</v>
      </c>
      <c r="P159" s="171">
        <v>104.20168067226892</v>
      </c>
      <c r="Q159" s="202"/>
      <c r="R159" s="251"/>
      <c r="S159" s="224"/>
      <c r="T159" s="210"/>
      <c r="U159" s="248"/>
      <c r="V159" s="251"/>
      <c r="W159" s="224"/>
      <c r="X159" s="224"/>
      <c r="Y159" s="209"/>
      <c r="Z159" s="221"/>
      <c r="AA159" s="222"/>
      <c r="AB159" s="225"/>
      <c r="AC159" s="209"/>
      <c r="AD159" s="209"/>
      <c r="GV159" s="79"/>
      <c r="GW159" s="79"/>
      <c r="GX159" s="79"/>
      <c r="GY159" s="79"/>
      <c r="GZ159" s="79"/>
    </row>
    <row r="160" spans="1:208" s="4" customFormat="1" ht="12" customHeight="1">
      <c r="A160" s="190"/>
      <c r="B160" s="63"/>
      <c r="C160" s="64" t="s">
        <v>163</v>
      </c>
      <c r="D160" s="94"/>
      <c r="E160" s="65">
        <v>2</v>
      </c>
      <c r="F160" s="65">
        <v>2</v>
      </c>
      <c r="G160" s="65">
        <v>100</v>
      </c>
      <c r="H160" s="88"/>
      <c r="I160" s="65"/>
      <c r="J160" s="65"/>
      <c r="K160" s="65"/>
      <c r="L160" s="88"/>
      <c r="M160" s="271">
        <v>471</v>
      </c>
      <c r="N160" s="271"/>
      <c r="O160" s="171">
        <v>372</v>
      </c>
      <c r="P160" s="171">
        <v>78.98089171974523</v>
      </c>
      <c r="Q160" s="202"/>
      <c r="R160" s="251"/>
      <c r="S160" s="224"/>
      <c r="T160" s="210"/>
      <c r="U160" s="248"/>
      <c r="V160" s="251"/>
      <c r="W160" s="224"/>
      <c r="X160" s="224"/>
      <c r="Y160" s="209"/>
      <c r="Z160" s="221"/>
      <c r="AA160" s="222"/>
      <c r="AB160" s="225"/>
      <c r="AC160" s="209"/>
      <c r="AD160" s="209"/>
      <c r="GV160" s="79"/>
      <c r="GW160" s="79"/>
      <c r="GX160" s="79"/>
      <c r="GY160" s="79"/>
      <c r="GZ160" s="79"/>
    </row>
    <row r="161" spans="1:208" s="4" customFormat="1" ht="12" customHeight="1">
      <c r="A161" s="190">
        <v>104050206000000</v>
      </c>
      <c r="B161" s="63">
        <v>1</v>
      </c>
      <c r="C161" s="64" t="s">
        <v>140</v>
      </c>
      <c r="D161" s="94"/>
      <c r="E161" s="65">
        <v>38</v>
      </c>
      <c r="F161" s="65">
        <v>38</v>
      </c>
      <c r="G161" s="65">
        <v>100</v>
      </c>
      <c r="H161" s="88">
        <v>0</v>
      </c>
      <c r="I161" s="65">
        <v>38</v>
      </c>
      <c r="J161" s="65">
        <v>8</v>
      </c>
      <c r="K161" s="65">
        <v>21.052631578947366</v>
      </c>
      <c r="L161" s="88">
        <v>30</v>
      </c>
      <c r="M161" s="271">
        <v>32769</v>
      </c>
      <c r="N161" s="67">
        <v>35349</v>
      </c>
      <c r="O161" s="67">
        <v>35564</v>
      </c>
      <c r="P161" s="171">
        <v>108.52940278922152</v>
      </c>
      <c r="Q161" s="202"/>
      <c r="R161" s="252"/>
      <c r="S161" s="208"/>
      <c r="T161" s="210"/>
      <c r="U161" s="248"/>
      <c r="V161" s="252"/>
      <c r="W161" s="208"/>
      <c r="X161" s="224"/>
      <c r="Y161" s="209"/>
      <c r="Z161" s="221"/>
      <c r="AA161" s="222"/>
      <c r="AB161" s="225"/>
      <c r="AC161" s="209"/>
      <c r="AD161" s="209"/>
      <c r="GV161" s="67">
        <v>40</v>
      </c>
      <c r="GW161" s="67">
        <v>40</v>
      </c>
      <c r="GX161" s="67">
        <v>69</v>
      </c>
      <c r="GY161" s="67">
        <v>68</v>
      </c>
      <c r="GZ161" s="67">
        <v>36505</v>
      </c>
    </row>
    <row r="162" spans="1:208" s="4" customFormat="1" ht="12" customHeight="1">
      <c r="A162" s="190">
        <v>104050208000000</v>
      </c>
      <c r="B162" s="63"/>
      <c r="C162" s="64" t="s">
        <v>89</v>
      </c>
      <c r="D162" s="94"/>
      <c r="E162" s="65"/>
      <c r="F162" s="65"/>
      <c r="G162" s="65"/>
      <c r="H162" s="88"/>
      <c r="I162" s="65"/>
      <c r="J162" s="65">
        <v>0</v>
      </c>
      <c r="K162" s="65"/>
      <c r="L162" s="88">
        <v>0</v>
      </c>
      <c r="M162" s="271">
        <v>253</v>
      </c>
      <c r="N162" s="271"/>
      <c r="O162" s="171">
        <v>264</v>
      </c>
      <c r="P162" s="171">
        <v>104.34782608695652</v>
      </c>
      <c r="Q162" s="202"/>
      <c r="R162" s="251"/>
      <c r="S162" s="224"/>
      <c r="T162" s="210"/>
      <c r="U162" s="248"/>
      <c r="V162" s="251"/>
      <c r="W162" s="224"/>
      <c r="X162" s="224"/>
      <c r="Y162" s="209"/>
      <c r="Z162" s="221"/>
      <c r="AA162" s="222"/>
      <c r="AB162" s="225"/>
      <c r="AC162" s="209"/>
      <c r="AD162" s="209"/>
      <c r="GV162" s="79"/>
      <c r="GW162" s="79"/>
      <c r="GX162" s="79"/>
      <c r="GY162" s="79"/>
      <c r="GZ162" s="79"/>
    </row>
    <row r="163" spans="1:208" s="4" customFormat="1" ht="12" customHeight="1">
      <c r="A163" s="76"/>
      <c r="B163" s="130"/>
      <c r="C163" s="103" t="s">
        <v>96</v>
      </c>
      <c r="D163" s="131"/>
      <c r="E163" s="83">
        <v>40</v>
      </c>
      <c r="F163" s="83">
        <v>40</v>
      </c>
      <c r="G163" s="83">
        <v>100</v>
      </c>
      <c r="H163" s="84">
        <v>0</v>
      </c>
      <c r="I163" s="83">
        <v>39</v>
      </c>
      <c r="J163" s="83">
        <v>8</v>
      </c>
      <c r="K163" s="83">
        <v>21.052631578947366</v>
      </c>
      <c r="L163" s="83">
        <v>31</v>
      </c>
      <c r="M163" s="275">
        <v>33612</v>
      </c>
      <c r="N163" s="275">
        <f>SUM(N159:N162)</f>
        <v>35349</v>
      </c>
      <c r="O163" s="83">
        <v>36324</v>
      </c>
      <c r="P163" s="83">
        <v>108.06854694751875</v>
      </c>
      <c r="Q163" s="202"/>
      <c r="R163" s="227"/>
      <c r="S163" s="227"/>
      <c r="T163" s="228"/>
      <c r="U163" s="248"/>
      <c r="V163" s="227"/>
      <c r="W163" s="227"/>
      <c r="X163" s="227"/>
      <c r="Y163" s="209"/>
      <c r="Z163" s="221"/>
      <c r="AA163" s="222"/>
      <c r="AB163" s="225"/>
      <c r="AC163" s="209"/>
      <c r="AD163" s="209"/>
      <c r="GV163" s="83">
        <v>40</v>
      </c>
      <c r="GW163" s="83">
        <v>40</v>
      </c>
      <c r="GX163" s="83">
        <v>69</v>
      </c>
      <c r="GY163" s="83">
        <v>68</v>
      </c>
      <c r="GZ163" s="83">
        <v>36505</v>
      </c>
    </row>
    <row r="164" spans="13:208" ht="12.75">
      <c r="M164" s="276"/>
      <c r="N164" s="276"/>
      <c r="Q164" s="202"/>
      <c r="R164" s="237"/>
      <c r="U164" s="248"/>
      <c r="V164" s="237"/>
      <c r="Z164" s="221"/>
      <c r="AA164" s="222"/>
      <c r="AB164" s="225"/>
      <c r="GV164" s="184">
        <v>40</v>
      </c>
      <c r="GW164" s="184">
        <v>40</v>
      </c>
      <c r="GX164" s="184">
        <v>69</v>
      </c>
      <c r="GY164" s="184">
        <v>68</v>
      </c>
      <c r="GZ164" s="184">
        <v>36505</v>
      </c>
    </row>
    <row r="165" spans="1:30" s="3" customFormat="1" ht="15" customHeight="1">
      <c r="A165" s="325" t="s">
        <v>142</v>
      </c>
      <c r="B165" s="325"/>
      <c r="C165" s="325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202"/>
      <c r="R165" s="203"/>
      <c r="S165" s="204"/>
      <c r="T165" s="205"/>
      <c r="U165" s="248"/>
      <c r="V165" s="204"/>
      <c r="W165" s="204"/>
      <c r="X165" s="204"/>
      <c r="Y165" s="204"/>
      <c r="Z165" s="221"/>
      <c r="AA165" s="222"/>
      <c r="AB165" s="225"/>
      <c r="AC165" s="204"/>
      <c r="AD165" s="204"/>
    </row>
    <row r="166" spans="1:30" s="4" customFormat="1" ht="12" customHeight="1">
      <c r="A166" s="304" t="s">
        <v>143</v>
      </c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202"/>
      <c r="R166" s="207"/>
      <c r="S166" s="209"/>
      <c r="T166" s="210"/>
      <c r="U166" s="248"/>
      <c r="V166" s="209"/>
      <c r="W166" s="209"/>
      <c r="X166" s="209"/>
      <c r="Y166" s="209"/>
      <c r="Z166" s="221"/>
      <c r="AA166" s="222"/>
      <c r="AB166" s="225"/>
      <c r="AC166" s="209"/>
      <c r="AD166" s="209"/>
    </row>
    <row r="167" spans="1:30" s="4" customFormat="1" ht="12" customHeight="1">
      <c r="A167" s="125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163"/>
      <c r="P167" s="57"/>
      <c r="Q167" s="202"/>
      <c r="R167" s="212"/>
      <c r="S167" s="211"/>
      <c r="T167" s="213"/>
      <c r="U167" s="248"/>
      <c r="V167" s="212"/>
      <c r="W167" s="211"/>
      <c r="X167" s="212"/>
      <c r="Y167" s="209"/>
      <c r="Z167" s="221"/>
      <c r="AA167" s="222"/>
      <c r="AB167" s="225"/>
      <c r="AC167" s="209"/>
      <c r="AD167" s="209"/>
    </row>
    <row r="168" spans="1:30" s="4" customFormat="1" ht="12" customHeight="1">
      <c r="A168" s="310" t="s">
        <v>239</v>
      </c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  <c r="O168" s="310"/>
      <c r="P168" s="310"/>
      <c r="Q168" s="202"/>
      <c r="R168" s="207"/>
      <c r="S168" s="209"/>
      <c r="T168" s="210"/>
      <c r="U168" s="248"/>
      <c r="V168" s="209"/>
      <c r="W168" s="209"/>
      <c r="X168" s="209"/>
      <c r="Y168" s="209"/>
      <c r="Z168" s="221"/>
      <c r="AA168" s="222"/>
      <c r="AB168" s="225"/>
      <c r="AC168" s="209"/>
      <c r="AD168" s="209"/>
    </row>
    <row r="169" spans="1:30" s="4" customFormat="1" ht="12" customHeight="1">
      <c r="A169" s="305"/>
      <c r="B169" s="305"/>
      <c r="C169" s="305"/>
      <c r="D169" s="305"/>
      <c r="E169" s="305"/>
      <c r="F169" s="305"/>
      <c r="G169" s="305"/>
      <c r="H169" s="305"/>
      <c r="I169" s="305"/>
      <c r="J169" s="305"/>
      <c r="K169" s="305"/>
      <c r="L169" s="305"/>
      <c r="M169" s="305"/>
      <c r="N169" s="305"/>
      <c r="O169" s="305"/>
      <c r="P169" s="305"/>
      <c r="Q169" s="202"/>
      <c r="R169" s="207"/>
      <c r="S169" s="209"/>
      <c r="T169" s="210"/>
      <c r="U169" s="248"/>
      <c r="V169" s="209"/>
      <c r="W169" s="209"/>
      <c r="X169" s="209"/>
      <c r="Y169" s="209"/>
      <c r="Z169" s="221"/>
      <c r="AA169" s="222"/>
      <c r="AB169" s="225"/>
      <c r="AC169" s="209"/>
      <c r="AD169" s="209"/>
    </row>
    <row r="170" spans="1:30" s="4" customFormat="1" ht="12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163"/>
      <c r="P170" s="59"/>
      <c r="Q170" s="202"/>
      <c r="R170" s="214"/>
      <c r="S170" s="211"/>
      <c r="T170" s="213"/>
      <c r="U170" s="248"/>
      <c r="V170" s="214"/>
      <c r="W170" s="211"/>
      <c r="X170" s="214"/>
      <c r="Y170" s="209"/>
      <c r="Z170" s="221"/>
      <c r="AA170" s="222"/>
      <c r="AB170" s="225"/>
      <c r="AC170" s="209"/>
      <c r="AD170" s="209"/>
    </row>
    <row r="171" spans="1:30" s="199" customFormat="1" ht="12" customHeight="1">
      <c r="A171" s="288" t="s">
        <v>281</v>
      </c>
      <c r="B171" s="293" t="s">
        <v>91</v>
      </c>
      <c r="C171" s="294"/>
      <c r="D171" s="288" t="s">
        <v>282</v>
      </c>
      <c r="E171" s="311" t="s">
        <v>166</v>
      </c>
      <c r="F171" s="313"/>
      <c r="G171" s="313"/>
      <c r="H171" s="312"/>
      <c r="I171" s="311" t="s">
        <v>92</v>
      </c>
      <c r="J171" s="313"/>
      <c r="K171" s="313"/>
      <c r="L171" s="312"/>
      <c r="M171" s="311" t="s">
        <v>167</v>
      </c>
      <c r="N171" s="313"/>
      <c r="O171" s="313"/>
      <c r="P171" s="312"/>
      <c r="Q171" s="202"/>
      <c r="R171" s="217"/>
      <c r="S171" s="217"/>
      <c r="T171" s="217"/>
      <c r="U171" s="248"/>
      <c r="V171" s="217"/>
      <c r="W171" s="217"/>
      <c r="X171" s="217"/>
      <c r="Y171" s="215"/>
      <c r="Z171" s="221"/>
      <c r="AA171" s="222"/>
      <c r="AB171" s="225"/>
      <c r="AC171" s="215"/>
      <c r="AD171" s="215"/>
    </row>
    <row r="172" spans="1:30" s="199" customFormat="1" ht="12" customHeight="1">
      <c r="A172" s="297"/>
      <c r="B172" s="295"/>
      <c r="C172" s="296"/>
      <c r="D172" s="297"/>
      <c r="E172" s="308" t="s">
        <v>93</v>
      </c>
      <c r="F172" s="311" t="s">
        <v>94</v>
      </c>
      <c r="G172" s="312"/>
      <c r="H172" s="308" t="s">
        <v>16</v>
      </c>
      <c r="I172" s="308" t="s">
        <v>93</v>
      </c>
      <c r="J172" s="311" t="s">
        <v>94</v>
      </c>
      <c r="K172" s="312"/>
      <c r="L172" s="308" t="s">
        <v>16</v>
      </c>
      <c r="M172" s="288" t="s">
        <v>283</v>
      </c>
      <c r="N172" s="285" t="s">
        <v>170</v>
      </c>
      <c r="O172" s="286"/>
      <c r="P172" s="287"/>
      <c r="Q172" s="202"/>
      <c r="R172" s="218"/>
      <c r="S172" s="217"/>
      <c r="T172" s="217"/>
      <c r="U172" s="248"/>
      <c r="V172" s="218"/>
      <c r="W172" s="217"/>
      <c r="X172" s="217"/>
      <c r="Y172" s="215"/>
      <c r="Z172" s="221"/>
      <c r="AA172" s="222"/>
      <c r="AB172" s="225"/>
      <c r="AC172" s="215"/>
      <c r="AD172" s="215"/>
    </row>
    <row r="173" spans="1:30" s="199" customFormat="1" ht="22.5">
      <c r="A173" s="289"/>
      <c r="B173" s="306" t="s">
        <v>240</v>
      </c>
      <c r="C173" s="307"/>
      <c r="D173" s="289"/>
      <c r="E173" s="309"/>
      <c r="F173" s="200" t="s">
        <v>172</v>
      </c>
      <c r="G173" s="198" t="s">
        <v>95</v>
      </c>
      <c r="H173" s="309"/>
      <c r="I173" s="309"/>
      <c r="J173" s="200" t="s">
        <v>172</v>
      </c>
      <c r="K173" s="198" t="s">
        <v>95</v>
      </c>
      <c r="L173" s="309"/>
      <c r="M173" s="289"/>
      <c r="N173" s="281" t="s">
        <v>293</v>
      </c>
      <c r="O173" s="281" t="s">
        <v>294</v>
      </c>
      <c r="P173" s="282" t="s">
        <v>95</v>
      </c>
      <c r="Q173" s="202"/>
      <c r="R173" s="218"/>
      <c r="S173" s="219"/>
      <c r="T173" s="220"/>
      <c r="U173" s="248"/>
      <c r="V173" s="218"/>
      <c r="W173" s="219"/>
      <c r="X173" s="217"/>
      <c r="Y173" s="215"/>
      <c r="Z173" s="221"/>
      <c r="AA173" s="222"/>
      <c r="AB173" s="225"/>
      <c r="AC173" s="215"/>
      <c r="AD173" s="215"/>
    </row>
    <row r="174" spans="1:208" s="4" customFormat="1" ht="12" customHeight="1">
      <c r="A174" s="61"/>
      <c r="B174" s="86" t="s">
        <v>125</v>
      </c>
      <c r="C174" s="87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164"/>
      <c r="P174" s="61"/>
      <c r="Q174" s="202"/>
      <c r="R174" s="209"/>
      <c r="S174" s="221"/>
      <c r="T174" s="210"/>
      <c r="U174" s="234"/>
      <c r="V174" s="209"/>
      <c r="W174" s="221"/>
      <c r="X174" s="209"/>
      <c r="Y174" s="209"/>
      <c r="Z174" s="221"/>
      <c r="AA174" s="222"/>
      <c r="AB174" s="225"/>
      <c r="AC174" s="209"/>
      <c r="AD174" s="209"/>
      <c r="GV174" s="68"/>
      <c r="GW174" s="68"/>
      <c r="GX174" s="68"/>
      <c r="GY174" s="68"/>
      <c r="GZ174" s="68"/>
    </row>
    <row r="175" spans="1:208" s="4" customFormat="1" ht="12" customHeight="1">
      <c r="A175" s="190">
        <v>104070102000000</v>
      </c>
      <c r="B175" s="63"/>
      <c r="C175" s="70" t="s">
        <v>72</v>
      </c>
      <c r="D175" s="132" t="s">
        <v>252</v>
      </c>
      <c r="E175" s="65">
        <v>1</v>
      </c>
      <c r="F175" s="65">
        <v>1</v>
      </c>
      <c r="G175" s="65">
        <v>100</v>
      </c>
      <c r="H175" s="88">
        <v>0</v>
      </c>
      <c r="I175" s="65">
        <v>1</v>
      </c>
      <c r="J175" s="65">
        <v>1</v>
      </c>
      <c r="K175" s="65">
        <v>100</v>
      </c>
      <c r="L175" s="88">
        <v>0</v>
      </c>
      <c r="M175" s="271">
        <v>744</v>
      </c>
      <c r="N175" s="67">
        <v>502</v>
      </c>
      <c r="O175" s="67">
        <v>514</v>
      </c>
      <c r="P175" s="171">
        <v>69.08602150537635</v>
      </c>
      <c r="Q175" s="202"/>
      <c r="R175" s="224"/>
      <c r="S175" s="208"/>
      <c r="T175" s="210"/>
      <c r="U175" s="253"/>
      <c r="V175" s="224"/>
      <c r="W175" s="208"/>
      <c r="X175" s="224"/>
      <c r="Y175" s="209"/>
      <c r="Z175" s="221"/>
      <c r="AA175" s="222"/>
      <c r="AB175" s="225"/>
      <c r="AC175" s="209"/>
      <c r="AD175" s="209"/>
      <c r="GV175" s="67">
        <v>1</v>
      </c>
      <c r="GW175" s="67">
        <v>1</v>
      </c>
      <c r="GX175" s="67">
        <v>1</v>
      </c>
      <c r="GY175" s="67">
        <v>1</v>
      </c>
      <c r="GZ175" s="67">
        <v>700</v>
      </c>
    </row>
    <row r="176" spans="1:208" s="4" customFormat="1" ht="12" customHeight="1">
      <c r="A176" s="191"/>
      <c r="B176" s="129" t="s">
        <v>110</v>
      </c>
      <c r="C176" s="70"/>
      <c r="D176" s="113"/>
      <c r="E176" s="65"/>
      <c r="F176" s="65"/>
      <c r="G176" s="65"/>
      <c r="H176" s="88"/>
      <c r="I176" s="65"/>
      <c r="J176" s="65"/>
      <c r="K176" s="65" t="e">
        <v>#DIV/0!</v>
      </c>
      <c r="L176" s="88"/>
      <c r="M176" s="271"/>
      <c r="N176" s="67"/>
      <c r="O176" s="67"/>
      <c r="P176" s="171"/>
      <c r="Q176" s="202"/>
      <c r="R176" s="224"/>
      <c r="S176" s="208"/>
      <c r="T176" s="210"/>
      <c r="U176" s="253"/>
      <c r="V176" s="224"/>
      <c r="W176" s="208"/>
      <c r="X176" s="224"/>
      <c r="Y176" s="209"/>
      <c r="Z176" s="221"/>
      <c r="AA176" s="222"/>
      <c r="AB176" s="225"/>
      <c r="AC176" s="209"/>
      <c r="AD176" s="209"/>
      <c r="GV176" s="67"/>
      <c r="GW176" s="67"/>
      <c r="GX176" s="67"/>
      <c r="GY176" s="67"/>
      <c r="GZ176" s="67"/>
    </row>
    <row r="177" spans="1:208" s="4" customFormat="1" ht="12" customHeight="1">
      <c r="A177" s="190">
        <v>104070302000000</v>
      </c>
      <c r="B177" s="63"/>
      <c r="C177" s="70" t="s">
        <v>71</v>
      </c>
      <c r="D177" s="132" t="s">
        <v>253</v>
      </c>
      <c r="E177" s="65">
        <v>5</v>
      </c>
      <c r="F177" s="65">
        <v>5</v>
      </c>
      <c r="G177" s="65">
        <v>100</v>
      </c>
      <c r="H177" s="88">
        <v>0</v>
      </c>
      <c r="I177" s="65">
        <v>2</v>
      </c>
      <c r="J177" s="65">
        <v>2</v>
      </c>
      <c r="K177" s="65">
        <v>100</v>
      </c>
      <c r="L177" s="88">
        <v>0</v>
      </c>
      <c r="M177" s="271">
        <v>4449</v>
      </c>
      <c r="N177" s="67">
        <v>4258</v>
      </c>
      <c r="O177" s="67">
        <v>4386</v>
      </c>
      <c r="P177" s="171">
        <v>98.583951449764</v>
      </c>
      <c r="Q177" s="202"/>
      <c r="R177" s="224"/>
      <c r="S177" s="208"/>
      <c r="T177" s="210"/>
      <c r="U177" s="253"/>
      <c r="V177" s="224"/>
      <c r="W177" s="208"/>
      <c r="X177" s="224"/>
      <c r="Y177" s="209"/>
      <c r="Z177" s="221"/>
      <c r="AA177" s="222"/>
      <c r="AB177" s="225"/>
      <c r="AC177" s="209"/>
      <c r="AD177" s="209"/>
      <c r="GV177" s="67">
        <v>5</v>
      </c>
      <c r="GW177" s="67">
        <v>5</v>
      </c>
      <c r="GX177" s="67">
        <v>2</v>
      </c>
      <c r="GY177" s="67">
        <v>2</v>
      </c>
      <c r="GZ177" s="67">
        <v>4300</v>
      </c>
    </row>
    <row r="178" spans="1:208" s="4" customFormat="1" ht="12" customHeight="1">
      <c r="A178" s="190">
        <v>104070303000000</v>
      </c>
      <c r="B178" s="63"/>
      <c r="C178" s="70" t="s">
        <v>73</v>
      </c>
      <c r="D178" s="132" t="s">
        <v>253</v>
      </c>
      <c r="E178" s="65">
        <v>24</v>
      </c>
      <c r="F178" s="65">
        <v>24</v>
      </c>
      <c r="G178" s="65">
        <v>100</v>
      </c>
      <c r="H178" s="88">
        <v>0</v>
      </c>
      <c r="I178" s="65">
        <v>9</v>
      </c>
      <c r="J178" s="65">
        <v>8</v>
      </c>
      <c r="K178" s="65">
        <v>88.88888888888889</v>
      </c>
      <c r="L178" s="88">
        <v>1</v>
      </c>
      <c r="M178" s="271">
        <v>12755</v>
      </c>
      <c r="N178" s="67">
        <v>15902</v>
      </c>
      <c r="O178" s="67">
        <v>16567</v>
      </c>
      <c r="P178" s="171">
        <v>129.88631909055272</v>
      </c>
      <c r="Q178" s="202"/>
      <c r="R178" s="208"/>
      <c r="S178" s="208"/>
      <c r="T178" s="210"/>
      <c r="U178" s="253"/>
      <c r="V178" s="208"/>
      <c r="W178" s="208"/>
      <c r="X178" s="224"/>
      <c r="Y178" s="209"/>
      <c r="Z178" s="221"/>
      <c r="AA178" s="222"/>
      <c r="AB178" s="225"/>
      <c r="AC178" s="209"/>
      <c r="AD178" s="209"/>
      <c r="GV178" s="67">
        <v>24</v>
      </c>
      <c r="GW178" s="67">
        <v>24</v>
      </c>
      <c r="GX178" s="67">
        <v>9</v>
      </c>
      <c r="GY178" s="67">
        <v>8</v>
      </c>
      <c r="GZ178" s="67">
        <v>16000</v>
      </c>
    </row>
    <row r="179" spans="1:208" s="4" customFormat="1" ht="12" customHeight="1">
      <c r="A179" s="191"/>
      <c r="B179" s="63"/>
      <c r="C179" s="70" t="s">
        <v>141</v>
      </c>
      <c r="D179" s="132" t="s">
        <v>252</v>
      </c>
      <c r="E179" s="65"/>
      <c r="F179" s="65"/>
      <c r="G179" s="65"/>
      <c r="H179" s="88">
        <v>0</v>
      </c>
      <c r="I179" s="65">
        <v>0</v>
      </c>
      <c r="J179" s="65">
        <v>0</v>
      </c>
      <c r="K179" s="65" t="e">
        <v>#DIV/0!</v>
      </c>
      <c r="L179" s="88">
        <v>0</v>
      </c>
      <c r="M179" s="271"/>
      <c r="N179" s="67"/>
      <c r="O179" s="67"/>
      <c r="P179" s="171"/>
      <c r="Q179" s="202"/>
      <c r="R179" s="208"/>
      <c r="S179" s="208"/>
      <c r="T179" s="210"/>
      <c r="U179" s="253"/>
      <c r="V179" s="208"/>
      <c r="W179" s="208"/>
      <c r="X179" s="224"/>
      <c r="Y179" s="209"/>
      <c r="Z179" s="221"/>
      <c r="AA179" s="222"/>
      <c r="AB179" s="225"/>
      <c r="AC179" s="209"/>
      <c r="AD179" s="209"/>
      <c r="GV179" s="67"/>
      <c r="GW179" s="67"/>
      <c r="GX179" s="67"/>
      <c r="GY179" s="67"/>
      <c r="GZ179" s="67"/>
    </row>
    <row r="180" spans="1:208" s="4" customFormat="1" ht="12" customHeight="1">
      <c r="A180" s="190">
        <v>104070304000000</v>
      </c>
      <c r="B180" s="73"/>
      <c r="C180" s="74" t="s">
        <v>76</v>
      </c>
      <c r="D180" s="133" t="s">
        <v>254</v>
      </c>
      <c r="E180" s="80">
        <v>4</v>
      </c>
      <c r="F180" s="80">
        <v>4</v>
      </c>
      <c r="G180" s="80">
        <v>100</v>
      </c>
      <c r="H180" s="107">
        <v>0</v>
      </c>
      <c r="I180" s="65">
        <v>1</v>
      </c>
      <c r="J180" s="65">
        <v>1</v>
      </c>
      <c r="K180" s="80">
        <v>100</v>
      </c>
      <c r="L180" s="107">
        <v>0</v>
      </c>
      <c r="M180" s="271">
        <v>2492</v>
      </c>
      <c r="N180" s="79">
        <v>2640</v>
      </c>
      <c r="O180" s="79">
        <v>2717</v>
      </c>
      <c r="P180" s="173">
        <v>109.02889245585874</v>
      </c>
      <c r="Q180" s="202"/>
      <c r="R180" s="208"/>
      <c r="S180" s="208"/>
      <c r="T180" s="210"/>
      <c r="U180" s="253"/>
      <c r="V180" s="208"/>
      <c r="W180" s="208"/>
      <c r="X180" s="224"/>
      <c r="Y180" s="209"/>
      <c r="Z180" s="221"/>
      <c r="AA180" s="222"/>
      <c r="AB180" s="225"/>
      <c r="AC180" s="209"/>
      <c r="AD180" s="209"/>
      <c r="GV180" s="79">
        <v>4</v>
      </c>
      <c r="GW180" s="79">
        <v>4</v>
      </c>
      <c r="GX180" s="79">
        <v>1</v>
      </c>
      <c r="GY180" s="79">
        <v>1</v>
      </c>
      <c r="GZ180" s="79">
        <v>2700</v>
      </c>
    </row>
    <row r="181" spans="1:208" s="4" customFormat="1" ht="12" customHeight="1">
      <c r="A181" s="76"/>
      <c r="B181" s="298" t="s">
        <v>96</v>
      </c>
      <c r="C181" s="299"/>
      <c r="D181" s="300"/>
      <c r="E181" s="105">
        <v>34</v>
      </c>
      <c r="F181" s="105">
        <v>34</v>
      </c>
      <c r="G181" s="105">
        <v>100</v>
      </c>
      <c r="H181" s="106">
        <v>0</v>
      </c>
      <c r="I181" s="83">
        <v>13</v>
      </c>
      <c r="J181" s="83">
        <v>12</v>
      </c>
      <c r="K181" s="105">
        <v>92.3076923076923</v>
      </c>
      <c r="L181" s="106">
        <v>1</v>
      </c>
      <c r="M181" s="275">
        <v>20440</v>
      </c>
      <c r="N181" s="283">
        <f>SUM(N175:N180)</f>
        <v>23302</v>
      </c>
      <c r="O181" s="83">
        <v>24184</v>
      </c>
      <c r="P181" s="105">
        <v>118.3170254403131</v>
      </c>
      <c r="Q181" s="202"/>
      <c r="R181" s="227"/>
      <c r="S181" s="227"/>
      <c r="T181" s="228"/>
      <c r="U181" s="253"/>
      <c r="V181" s="227"/>
      <c r="W181" s="227"/>
      <c r="X181" s="227"/>
      <c r="Y181" s="209"/>
      <c r="Z181" s="221"/>
      <c r="AA181" s="222"/>
      <c r="AB181" s="225"/>
      <c r="AC181" s="209"/>
      <c r="AD181" s="209"/>
      <c r="GV181" s="83">
        <v>34</v>
      </c>
      <c r="GW181" s="83">
        <v>34</v>
      </c>
      <c r="GX181" s="83">
        <v>13</v>
      </c>
      <c r="GY181" s="83">
        <v>12</v>
      </c>
      <c r="GZ181" s="83">
        <v>23700</v>
      </c>
    </row>
    <row r="182" spans="13:208" ht="12.75">
      <c r="M182" s="273"/>
      <c r="N182" s="273"/>
      <c r="Q182" s="202"/>
      <c r="R182" s="237"/>
      <c r="U182" s="253"/>
      <c r="V182" s="237"/>
      <c r="Z182" s="221"/>
      <c r="AA182" s="222"/>
      <c r="AB182" s="225"/>
      <c r="GV182" s="184">
        <v>34</v>
      </c>
      <c r="GW182" s="184">
        <v>34</v>
      </c>
      <c r="GX182" s="184">
        <v>13</v>
      </c>
      <c r="GY182" s="184">
        <v>12</v>
      </c>
      <c r="GZ182" s="184">
        <v>23700</v>
      </c>
    </row>
    <row r="183" spans="1:30" s="3" customFormat="1" ht="15" customHeight="1">
      <c r="A183" s="325" t="s">
        <v>144</v>
      </c>
      <c r="B183" s="325"/>
      <c r="C183" s="325"/>
      <c r="D183" s="325"/>
      <c r="E183" s="325"/>
      <c r="F183" s="325"/>
      <c r="G183" s="325"/>
      <c r="H183" s="325"/>
      <c r="I183" s="325"/>
      <c r="J183" s="325"/>
      <c r="K183" s="325"/>
      <c r="L183" s="325"/>
      <c r="M183" s="325"/>
      <c r="N183" s="325"/>
      <c r="O183" s="325"/>
      <c r="P183" s="325"/>
      <c r="Q183" s="202"/>
      <c r="R183" s="203"/>
      <c r="S183" s="204"/>
      <c r="T183" s="205"/>
      <c r="U183" s="253"/>
      <c r="V183" s="204"/>
      <c r="W183" s="204"/>
      <c r="X183" s="204"/>
      <c r="Y183" s="204"/>
      <c r="Z183" s="221"/>
      <c r="AA183" s="222"/>
      <c r="AB183" s="225"/>
      <c r="AC183" s="204"/>
      <c r="AD183" s="204"/>
    </row>
    <row r="184" spans="1:30" s="4" customFormat="1" ht="12" customHeight="1">
      <c r="A184" s="326" t="s">
        <v>145</v>
      </c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202"/>
      <c r="R184" s="207"/>
      <c r="S184" s="209"/>
      <c r="T184" s="210"/>
      <c r="U184" s="253"/>
      <c r="V184" s="209"/>
      <c r="W184" s="209"/>
      <c r="X184" s="209"/>
      <c r="Y184" s="209"/>
      <c r="Z184" s="221"/>
      <c r="AA184" s="222"/>
      <c r="AB184" s="225"/>
      <c r="AC184" s="209"/>
      <c r="AD184" s="209"/>
    </row>
    <row r="185" spans="1:30" s="4" customFormat="1" ht="12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163"/>
      <c r="P185" s="57"/>
      <c r="Q185" s="202"/>
      <c r="R185" s="212"/>
      <c r="S185" s="211"/>
      <c r="T185" s="213"/>
      <c r="U185" s="253"/>
      <c r="V185" s="212"/>
      <c r="W185" s="211"/>
      <c r="X185" s="212"/>
      <c r="Y185" s="209"/>
      <c r="Z185" s="221"/>
      <c r="AA185" s="222"/>
      <c r="AB185" s="225"/>
      <c r="AC185" s="209"/>
      <c r="AD185" s="209"/>
    </row>
    <row r="186" spans="1:30" s="4" customFormat="1" ht="12" customHeight="1">
      <c r="A186" s="310" t="s">
        <v>239</v>
      </c>
      <c r="B186" s="310"/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  <c r="O186" s="310"/>
      <c r="P186" s="310"/>
      <c r="Q186" s="202"/>
      <c r="R186" s="207"/>
      <c r="S186" s="209"/>
      <c r="T186" s="210"/>
      <c r="U186" s="253"/>
      <c r="V186" s="209"/>
      <c r="W186" s="209"/>
      <c r="X186" s="209"/>
      <c r="Y186" s="209"/>
      <c r="Z186" s="221"/>
      <c r="AA186" s="222"/>
      <c r="AB186" s="225"/>
      <c r="AC186" s="209"/>
      <c r="AD186" s="209"/>
    </row>
    <row r="187" spans="1:30" s="4" customFormat="1" ht="12" customHeight="1">
      <c r="A187" s="305"/>
      <c r="B187" s="305"/>
      <c r="C187" s="305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202"/>
      <c r="R187" s="207"/>
      <c r="S187" s="209"/>
      <c r="T187" s="210"/>
      <c r="U187" s="253"/>
      <c r="V187" s="209"/>
      <c r="W187" s="209"/>
      <c r="X187" s="209"/>
      <c r="Y187" s="209"/>
      <c r="Z187" s="221"/>
      <c r="AA187" s="222"/>
      <c r="AB187" s="225"/>
      <c r="AC187" s="209"/>
      <c r="AD187" s="209"/>
    </row>
    <row r="188" spans="1:30" s="4" customFormat="1" ht="12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163"/>
      <c r="P188" s="59"/>
      <c r="Q188" s="202"/>
      <c r="R188" s="214"/>
      <c r="S188" s="211"/>
      <c r="T188" s="213"/>
      <c r="U188" s="253"/>
      <c r="V188" s="214"/>
      <c r="W188" s="211"/>
      <c r="X188" s="214"/>
      <c r="Y188" s="209"/>
      <c r="Z188" s="221"/>
      <c r="AA188" s="222"/>
      <c r="AB188" s="225"/>
      <c r="AC188" s="209"/>
      <c r="AD188" s="209"/>
    </row>
    <row r="189" spans="1:30" s="199" customFormat="1" ht="12" customHeight="1">
      <c r="A189" s="288" t="s">
        <v>281</v>
      </c>
      <c r="B189" s="293" t="s">
        <v>91</v>
      </c>
      <c r="C189" s="294"/>
      <c r="D189" s="288" t="s">
        <v>282</v>
      </c>
      <c r="E189" s="311" t="s">
        <v>166</v>
      </c>
      <c r="F189" s="313"/>
      <c r="G189" s="313"/>
      <c r="H189" s="312"/>
      <c r="I189" s="311" t="s">
        <v>92</v>
      </c>
      <c r="J189" s="313"/>
      <c r="K189" s="313"/>
      <c r="L189" s="312"/>
      <c r="M189" s="311" t="s">
        <v>167</v>
      </c>
      <c r="N189" s="313"/>
      <c r="O189" s="313"/>
      <c r="P189" s="312"/>
      <c r="Q189" s="202"/>
      <c r="R189" s="217"/>
      <c r="S189" s="217"/>
      <c r="T189" s="217"/>
      <c r="U189" s="253"/>
      <c r="V189" s="217"/>
      <c r="W189" s="217"/>
      <c r="X189" s="217"/>
      <c r="Y189" s="215"/>
      <c r="Z189" s="221"/>
      <c r="AA189" s="222"/>
      <c r="AB189" s="225"/>
      <c r="AC189" s="215"/>
      <c r="AD189" s="215"/>
    </row>
    <row r="190" spans="1:30" s="199" customFormat="1" ht="12" customHeight="1">
      <c r="A190" s="297"/>
      <c r="B190" s="295"/>
      <c r="C190" s="296"/>
      <c r="D190" s="297"/>
      <c r="E190" s="308" t="s">
        <v>93</v>
      </c>
      <c r="F190" s="311" t="s">
        <v>94</v>
      </c>
      <c r="G190" s="312"/>
      <c r="H190" s="308" t="s">
        <v>16</v>
      </c>
      <c r="I190" s="308" t="s">
        <v>93</v>
      </c>
      <c r="J190" s="311" t="s">
        <v>94</v>
      </c>
      <c r="K190" s="312"/>
      <c r="L190" s="308" t="s">
        <v>16</v>
      </c>
      <c r="M190" s="288" t="s">
        <v>283</v>
      </c>
      <c r="N190" s="285" t="s">
        <v>170</v>
      </c>
      <c r="O190" s="286"/>
      <c r="P190" s="287"/>
      <c r="Q190" s="202"/>
      <c r="R190" s="218"/>
      <c r="S190" s="217"/>
      <c r="T190" s="217"/>
      <c r="U190" s="253"/>
      <c r="V190" s="218"/>
      <c r="W190" s="217"/>
      <c r="X190" s="217"/>
      <c r="Y190" s="215"/>
      <c r="Z190" s="221"/>
      <c r="AA190" s="222"/>
      <c r="AB190" s="225"/>
      <c r="AC190" s="215"/>
      <c r="AD190" s="215"/>
    </row>
    <row r="191" spans="1:30" s="199" customFormat="1" ht="22.5">
      <c r="A191" s="289"/>
      <c r="B191" s="306" t="s">
        <v>240</v>
      </c>
      <c r="C191" s="307"/>
      <c r="D191" s="289"/>
      <c r="E191" s="309"/>
      <c r="F191" s="200" t="s">
        <v>172</v>
      </c>
      <c r="G191" s="198" t="s">
        <v>95</v>
      </c>
      <c r="H191" s="309"/>
      <c r="I191" s="309"/>
      <c r="J191" s="200" t="s">
        <v>172</v>
      </c>
      <c r="K191" s="198" t="s">
        <v>95</v>
      </c>
      <c r="L191" s="309"/>
      <c r="M191" s="289"/>
      <c r="N191" s="281" t="s">
        <v>293</v>
      </c>
      <c r="O191" s="281" t="s">
        <v>294</v>
      </c>
      <c r="P191" s="282" t="s">
        <v>95</v>
      </c>
      <c r="Q191" s="202"/>
      <c r="R191" s="218"/>
      <c r="S191" s="219"/>
      <c r="T191" s="220"/>
      <c r="U191" s="253"/>
      <c r="V191" s="218"/>
      <c r="W191" s="219"/>
      <c r="X191" s="217"/>
      <c r="Y191" s="215"/>
      <c r="Z191" s="221"/>
      <c r="AA191" s="222"/>
      <c r="AB191" s="225"/>
      <c r="AC191" s="215"/>
      <c r="AD191" s="215"/>
    </row>
    <row r="192" spans="1:30" s="4" customFormat="1" ht="12" customHeight="1">
      <c r="A192" s="61"/>
      <c r="B192" s="86" t="s">
        <v>125</v>
      </c>
      <c r="C192" s="87"/>
      <c r="D192" s="87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164"/>
      <c r="P192" s="61"/>
      <c r="Q192" s="202"/>
      <c r="R192" s="209"/>
      <c r="S192" s="221"/>
      <c r="T192" s="210"/>
      <c r="U192" s="253"/>
      <c r="V192" s="209"/>
      <c r="W192" s="221"/>
      <c r="X192" s="209"/>
      <c r="Y192" s="209"/>
      <c r="Z192" s="221"/>
      <c r="AA192" s="222"/>
      <c r="AB192" s="225"/>
      <c r="AC192" s="209"/>
      <c r="AD192" s="209"/>
    </row>
    <row r="193" spans="1:208" s="4" customFormat="1" ht="12" customHeight="1">
      <c r="A193" s="190">
        <v>104070102000000</v>
      </c>
      <c r="B193" s="63">
        <v>1</v>
      </c>
      <c r="C193" s="70" t="s">
        <v>255</v>
      </c>
      <c r="D193" s="70"/>
      <c r="E193" s="95">
        <v>25</v>
      </c>
      <c r="F193" s="95">
        <v>25</v>
      </c>
      <c r="G193" s="95">
        <v>100</v>
      </c>
      <c r="H193" s="88">
        <v>0</v>
      </c>
      <c r="I193" s="95">
        <v>37</v>
      </c>
      <c r="J193" s="95">
        <v>35</v>
      </c>
      <c r="K193" s="95">
        <v>94.5945945945946</v>
      </c>
      <c r="L193" s="88">
        <v>2</v>
      </c>
      <c r="M193" s="271">
        <v>21760</v>
      </c>
      <c r="N193" s="67">
        <v>23702</v>
      </c>
      <c r="O193" s="67">
        <v>24564</v>
      </c>
      <c r="P193" s="178">
        <v>112.88602941176471</v>
      </c>
      <c r="Q193" s="202"/>
      <c r="R193" s="208"/>
      <c r="S193" s="208"/>
      <c r="T193" s="238"/>
      <c r="U193" s="253"/>
      <c r="V193" s="208"/>
      <c r="W193" s="208"/>
      <c r="X193" s="239"/>
      <c r="Y193" s="209"/>
      <c r="Z193" s="221"/>
      <c r="AA193" s="222"/>
      <c r="AB193" s="225"/>
      <c r="AC193" s="209"/>
      <c r="AD193" s="209"/>
      <c r="GV193" s="67">
        <v>25</v>
      </c>
      <c r="GW193" s="67">
        <v>25</v>
      </c>
      <c r="GX193" s="67">
        <v>15</v>
      </c>
      <c r="GY193" s="67">
        <v>11</v>
      </c>
      <c r="GZ193" s="67">
        <v>24100</v>
      </c>
    </row>
    <row r="194" spans="1:208" s="4" customFormat="1" ht="12" customHeight="1">
      <c r="A194" s="191"/>
      <c r="B194" s="69" t="s">
        <v>110</v>
      </c>
      <c r="C194" s="70"/>
      <c r="D194" s="70"/>
      <c r="E194" s="95"/>
      <c r="F194" s="95"/>
      <c r="G194" s="95"/>
      <c r="H194" s="88"/>
      <c r="I194" s="95"/>
      <c r="J194" s="95"/>
      <c r="K194" s="95"/>
      <c r="L194" s="88"/>
      <c r="M194" s="271"/>
      <c r="N194" s="67"/>
      <c r="O194" s="67"/>
      <c r="P194" s="178"/>
      <c r="Q194" s="202"/>
      <c r="R194" s="208"/>
      <c r="S194" s="208"/>
      <c r="T194" s="238"/>
      <c r="U194" s="253"/>
      <c r="V194" s="208"/>
      <c r="W194" s="208"/>
      <c r="X194" s="239"/>
      <c r="Y194" s="209"/>
      <c r="Z194" s="221"/>
      <c r="AA194" s="222"/>
      <c r="AB194" s="225"/>
      <c r="AC194" s="209"/>
      <c r="AD194" s="209"/>
      <c r="GV194" s="67"/>
      <c r="GW194" s="67"/>
      <c r="GX194" s="67"/>
      <c r="GY194" s="67"/>
      <c r="GZ194" s="67"/>
    </row>
    <row r="195" spans="1:208" s="4" customFormat="1" ht="12" customHeight="1">
      <c r="A195" s="190">
        <v>104070302000000</v>
      </c>
      <c r="B195" s="63">
        <v>2</v>
      </c>
      <c r="C195" s="70" t="s">
        <v>256</v>
      </c>
      <c r="D195" s="70"/>
      <c r="E195" s="95">
        <v>25</v>
      </c>
      <c r="F195" s="95">
        <v>25</v>
      </c>
      <c r="G195" s="95">
        <v>100</v>
      </c>
      <c r="H195" s="88">
        <v>0</v>
      </c>
      <c r="I195" s="95">
        <v>60</v>
      </c>
      <c r="J195" s="95">
        <v>58</v>
      </c>
      <c r="K195" s="95">
        <v>96.66666666666667</v>
      </c>
      <c r="L195" s="88">
        <v>2</v>
      </c>
      <c r="M195" s="271">
        <v>23695</v>
      </c>
      <c r="N195" s="67">
        <v>27678</v>
      </c>
      <c r="O195" s="67">
        <v>28632</v>
      </c>
      <c r="P195" s="178">
        <v>120.83561932897236</v>
      </c>
      <c r="Q195" s="202"/>
      <c r="R195" s="208"/>
      <c r="S195" s="208"/>
      <c r="T195" s="238"/>
      <c r="U195" s="253"/>
      <c r="V195" s="208"/>
      <c r="W195" s="208"/>
      <c r="X195" s="239"/>
      <c r="Y195" s="209"/>
      <c r="Z195" s="221"/>
      <c r="AA195" s="222"/>
      <c r="AB195" s="225"/>
      <c r="AC195" s="209"/>
      <c r="AD195" s="209"/>
      <c r="GV195" s="67">
        <v>25</v>
      </c>
      <c r="GW195" s="67">
        <v>25</v>
      </c>
      <c r="GX195" s="67">
        <v>18</v>
      </c>
      <c r="GY195" s="67">
        <v>17</v>
      </c>
      <c r="GZ195" s="67">
        <v>28000</v>
      </c>
    </row>
    <row r="196" spans="1:208" s="4" customFormat="1" ht="12" customHeight="1">
      <c r="A196" s="190">
        <v>104070303000000</v>
      </c>
      <c r="B196" s="63">
        <v>3</v>
      </c>
      <c r="C196" s="70" t="s">
        <v>257</v>
      </c>
      <c r="D196" s="70"/>
      <c r="E196" s="95">
        <v>19</v>
      </c>
      <c r="F196" s="95">
        <v>19</v>
      </c>
      <c r="G196" s="95">
        <v>100</v>
      </c>
      <c r="H196" s="88">
        <v>0</v>
      </c>
      <c r="I196" s="95">
        <v>35</v>
      </c>
      <c r="J196" s="95">
        <v>35</v>
      </c>
      <c r="K196" s="95">
        <v>100</v>
      </c>
      <c r="L196" s="88">
        <v>0</v>
      </c>
      <c r="M196" s="271">
        <v>19763</v>
      </c>
      <c r="N196" s="67">
        <v>26470</v>
      </c>
      <c r="O196" s="67">
        <v>27265</v>
      </c>
      <c r="P196" s="178">
        <v>137.95982391337347</v>
      </c>
      <c r="Q196" s="202"/>
      <c r="R196" s="208"/>
      <c r="S196" s="208"/>
      <c r="T196" s="238"/>
      <c r="U196" s="253"/>
      <c r="V196" s="208"/>
      <c r="W196" s="208"/>
      <c r="X196" s="239"/>
      <c r="Y196" s="209"/>
      <c r="Z196" s="221"/>
      <c r="AA196" s="222"/>
      <c r="AB196" s="225"/>
      <c r="AC196" s="209"/>
      <c r="AD196" s="209"/>
      <c r="GV196" s="67">
        <v>19</v>
      </c>
      <c r="GW196" s="67">
        <v>19</v>
      </c>
      <c r="GX196" s="67">
        <v>10</v>
      </c>
      <c r="GY196" s="67">
        <v>8</v>
      </c>
      <c r="GZ196" s="67">
        <v>26400</v>
      </c>
    </row>
    <row r="197" spans="1:208" s="4" customFormat="1" ht="12" customHeight="1">
      <c r="A197" s="190">
        <v>104070304000000</v>
      </c>
      <c r="B197" s="63">
        <v>4</v>
      </c>
      <c r="C197" s="70" t="s">
        <v>258</v>
      </c>
      <c r="D197" s="70"/>
      <c r="E197" s="95">
        <v>10</v>
      </c>
      <c r="F197" s="95">
        <v>10</v>
      </c>
      <c r="G197" s="95">
        <v>100</v>
      </c>
      <c r="H197" s="88">
        <v>0</v>
      </c>
      <c r="I197" s="95">
        <v>17</v>
      </c>
      <c r="J197" s="95">
        <v>16</v>
      </c>
      <c r="K197" s="95">
        <v>94.11764705882352</v>
      </c>
      <c r="L197" s="88">
        <v>1</v>
      </c>
      <c r="M197" s="271">
        <v>8623</v>
      </c>
      <c r="N197" s="67">
        <v>11426</v>
      </c>
      <c r="O197" s="67">
        <v>11877</v>
      </c>
      <c r="P197" s="178">
        <v>137.73628667517107</v>
      </c>
      <c r="Q197" s="202"/>
      <c r="R197" s="208"/>
      <c r="S197" s="208"/>
      <c r="T197" s="238"/>
      <c r="U197" s="253"/>
      <c r="V197" s="208"/>
      <c r="W197" s="208"/>
      <c r="X197" s="239"/>
      <c r="Y197" s="209"/>
      <c r="Z197" s="221"/>
      <c r="AA197" s="222"/>
      <c r="AB197" s="225"/>
      <c r="AC197" s="209"/>
      <c r="AD197" s="209"/>
      <c r="GV197" s="67">
        <v>10</v>
      </c>
      <c r="GW197" s="67">
        <v>10</v>
      </c>
      <c r="GX197" s="67">
        <v>3</v>
      </c>
      <c r="GY197" s="67">
        <v>3</v>
      </c>
      <c r="GZ197" s="67">
        <v>11400</v>
      </c>
    </row>
    <row r="198" spans="1:208" s="4" customFormat="1" ht="12" customHeight="1">
      <c r="A198" s="191"/>
      <c r="B198" s="69" t="s">
        <v>113</v>
      </c>
      <c r="C198" s="70"/>
      <c r="D198" s="70"/>
      <c r="E198" s="95"/>
      <c r="F198" s="95"/>
      <c r="G198" s="95"/>
      <c r="H198" s="88"/>
      <c r="I198" s="95"/>
      <c r="J198" s="95"/>
      <c r="K198" s="95"/>
      <c r="L198" s="88"/>
      <c r="M198" s="271"/>
      <c r="N198" s="67"/>
      <c r="O198" s="67"/>
      <c r="P198" s="178"/>
      <c r="Q198" s="202"/>
      <c r="R198" s="208"/>
      <c r="S198" s="208"/>
      <c r="T198" s="238"/>
      <c r="U198" s="253"/>
      <c r="V198" s="208"/>
      <c r="W198" s="208"/>
      <c r="X198" s="239"/>
      <c r="Y198" s="209"/>
      <c r="Z198" s="221"/>
      <c r="AA198" s="222"/>
      <c r="AB198" s="225"/>
      <c r="AC198" s="209"/>
      <c r="AD198" s="209"/>
      <c r="GV198" s="67"/>
      <c r="GW198" s="67"/>
      <c r="GX198" s="67"/>
      <c r="GY198" s="67"/>
      <c r="GZ198" s="67"/>
    </row>
    <row r="199" spans="1:208" s="4" customFormat="1" ht="12" customHeight="1">
      <c r="A199" s="190">
        <v>104070401000000</v>
      </c>
      <c r="B199" s="63">
        <v>5</v>
      </c>
      <c r="C199" s="70" t="s">
        <v>259</v>
      </c>
      <c r="D199" s="70"/>
      <c r="E199" s="95">
        <v>16</v>
      </c>
      <c r="F199" s="95">
        <v>16</v>
      </c>
      <c r="G199" s="95">
        <v>100</v>
      </c>
      <c r="H199" s="88">
        <v>0</v>
      </c>
      <c r="I199" s="95">
        <v>36</v>
      </c>
      <c r="J199" s="95">
        <v>35</v>
      </c>
      <c r="K199" s="95">
        <v>97.22222222222221</v>
      </c>
      <c r="L199" s="88">
        <v>1</v>
      </c>
      <c r="M199" s="271">
        <v>10504</v>
      </c>
      <c r="N199" s="67">
        <v>12128</v>
      </c>
      <c r="O199" s="67">
        <v>12525</v>
      </c>
      <c r="P199" s="178">
        <v>119.24028941355674</v>
      </c>
      <c r="Q199" s="202"/>
      <c r="R199" s="208"/>
      <c r="S199" s="208"/>
      <c r="T199" s="238"/>
      <c r="U199" s="253"/>
      <c r="V199" s="208"/>
      <c r="W199" s="208"/>
      <c r="X199" s="239"/>
      <c r="Y199" s="209"/>
      <c r="Z199" s="221"/>
      <c r="AA199" s="222"/>
      <c r="AB199" s="225"/>
      <c r="AC199" s="209"/>
      <c r="AD199" s="209"/>
      <c r="GV199" s="67">
        <v>16</v>
      </c>
      <c r="GW199" s="67">
        <v>16</v>
      </c>
      <c r="GX199" s="67">
        <v>6</v>
      </c>
      <c r="GY199" s="67">
        <v>4</v>
      </c>
      <c r="GZ199" s="67">
        <v>12300</v>
      </c>
    </row>
    <row r="200" spans="1:208" s="4" customFormat="1" ht="12" customHeight="1">
      <c r="A200" s="190">
        <v>104070402000000</v>
      </c>
      <c r="B200" s="73">
        <v>6</v>
      </c>
      <c r="C200" s="74" t="s">
        <v>14</v>
      </c>
      <c r="D200" s="74"/>
      <c r="E200" s="99">
        <v>17</v>
      </c>
      <c r="F200" s="99">
        <v>17</v>
      </c>
      <c r="G200" s="99">
        <v>100</v>
      </c>
      <c r="H200" s="107">
        <v>0</v>
      </c>
      <c r="I200" s="95">
        <v>48</v>
      </c>
      <c r="J200" s="95">
        <v>47</v>
      </c>
      <c r="K200" s="95">
        <v>97.91666666666666</v>
      </c>
      <c r="L200" s="107">
        <v>1</v>
      </c>
      <c r="M200" s="271">
        <v>10945</v>
      </c>
      <c r="N200" s="79">
        <v>12635</v>
      </c>
      <c r="O200" s="79">
        <v>13074</v>
      </c>
      <c r="P200" s="179">
        <v>119.4518044769301</v>
      </c>
      <c r="Q200" s="202"/>
      <c r="R200" s="208"/>
      <c r="S200" s="208"/>
      <c r="T200" s="238"/>
      <c r="U200" s="253"/>
      <c r="V200" s="208"/>
      <c r="W200" s="208"/>
      <c r="X200" s="239"/>
      <c r="Y200" s="209"/>
      <c r="Z200" s="221"/>
      <c r="AA200" s="222"/>
      <c r="AB200" s="225"/>
      <c r="AC200" s="209"/>
      <c r="AD200" s="209"/>
      <c r="GV200" s="79">
        <v>17</v>
      </c>
      <c r="GW200" s="79">
        <v>17</v>
      </c>
      <c r="GX200" s="79">
        <v>11</v>
      </c>
      <c r="GY200" s="79">
        <v>9</v>
      </c>
      <c r="GZ200" s="79">
        <v>12800</v>
      </c>
    </row>
    <row r="201" spans="1:208" s="4" customFormat="1" ht="12" customHeight="1">
      <c r="A201" s="76"/>
      <c r="B201" s="298" t="s">
        <v>96</v>
      </c>
      <c r="C201" s="299"/>
      <c r="D201" s="134"/>
      <c r="E201" s="105">
        <v>112</v>
      </c>
      <c r="F201" s="105">
        <v>112</v>
      </c>
      <c r="G201" s="105">
        <v>100</v>
      </c>
      <c r="H201" s="135">
        <v>0</v>
      </c>
      <c r="I201" s="83">
        <v>233</v>
      </c>
      <c r="J201" s="83">
        <v>226</v>
      </c>
      <c r="K201" s="83">
        <v>96.99570815450643</v>
      </c>
      <c r="L201" s="135">
        <v>7</v>
      </c>
      <c r="M201" s="272">
        <v>95290</v>
      </c>
      <c r="N201" s="283">
        <f>SUM(N193:N200)</f>
        <v>114039</v>
      </c>
      <c r="O201" s="83">
        <v>117937</v>
      </c>
      <c r="P201" s="105">
        <v>123.76639731346417</v>
      </c>
      <c r="Q201" s="202"/>
      <c r="R201" s="227"/>
      <c r="S201" s="227"/>
      <c r="T201" s="228"/>
      <c r="U201" s="253"/>
      <c r="V201" s="227"/>
      <c r="W201" s="227"/>
      <c r="X201" s="227"/>
      <c r="Y201" s="209"/>
      <c r="Z201" s="221"/>
      <c r="AA201" s="222"/>
      <c r="AB201" s="225"/>
      <c r="AC201" s="209"/>
      <c r="AD201" s="209"/>
      <c r="GV201" s="85">
        <v>112</v>
      </c>
      <c r="GW201" s="85">
        <v>112</v>
      </c>
      <c r="GX201" s="85">
        <v>63</v>
      </c>
      <c r="GY201" s="85">
        <v>52</v>
      </c>
      <c r="GZ201" s="85">
        <v>115000</v>
      </c>
    </row>
    <row r="202" spans="13:208" ht="12.75">
      <c r="M202" s="273"/>
      <c r="N202" s="273"/>
      <c r="Q202" s="202"/>
      <c r="R202" s="237"/>
      <c r="U202" s="253"/>
      <c r="V202" s="237"/>
      <c r="Z202" s="221"/>
      <c r="AA202" s="222"/>
      <c r="AB202" s="225"/>
      <c r="GV202" s="182">
        <v>112</v>
      </c>
      <c r="GW202" s="182">
        <v>112</v>
      </c>
      <c r="GX202" s="182">
        <v>63</v>
      </c>
      <c r="GY202" s="182">
        <v>52</v>
      </c>
      <c r="GZ202" s="182">
        <v>115000</v>
      </c>
    </row>
    <row r="203" spans="1:30" s="3" customFormat="1" ht="15" customHeight="1">
      <c r="A203" s="325" t="s">
        <v>146</v>
      </c>
      <c r="B203" s="325"/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  <c r="M203" s="325"/>
      <c r="N203" s="325"/>
      <c r="O203" s="325"/>
      <c r="P203" s="325"/>
      <c r="Q203" s="202"/>
      <c r="R203" s="203"/>
      <c r="S203" s="204"/>
      <c r="T203" s="205"/>
      <c r="U203" s="253"/>
      <c r="V203" s="204"/>
      <c r="W203" s="204"/>
      <c r="X203" s="204"/>
      <c r="Y203" s="204"/>
      <c r="Z203" s="221"/>
      <c r="AA203" s="222"/>
      <c r="AB203" s="225"/>
      <c r="AC203" s="204"/>
      <c r="AD203" s="204"/>
    </row>
    <row r="204" spans="1:30" s="4" customFormat="1" ht="12" customHeight="1">
      <c r="A204" s="326" t="s">
        <v>147</v>
      </c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202"/>
      <c r="R204" s="207"/>
      <c r="S204" s="209"/>
      <c r="T204" s="210"/>
      <c r="U204" s="253"/>
      <c r="V204" s="209"/>
      <c r="W204" s="209"/>
      <c r="X204" s="209"/>
      <c r="Y204" s="209"/>
      <c r="Z204" s="221"/>
      <c r="AA204" s="222"/>
      <c r="AB204" s="225"/>
      <c r="AC204" s="209"/>
      <c r="AD204" s="209"/>
    </row>
    <row r="205" spans="1:30" s="4" customFormat="1" ht="12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163"/>
      <c r="P205" s="57"/>
      <c r="Q205" s="202"/>
      <c r="R205" s="212"/>
      <c r="S205" s="211"/>
      <c r="T205" s="213"/>
      <c r="U205" s="234"/>
      <c r="V205" s="212"/>
      <c r="W205" s="211"/>
      <c r="X205" s="212"/>
      <c r="Y205" s="209"/>
      <c r="Z205" s="221"/>
      <c r="AA205" s="222"/>
      <c r="AB205" s="225"/>
      <c r="AC205" s="209"/>
      <c r="AD205" s="209"/>
    </row>
    <row r="206" spans="1:30" s="4" customFormat="1" ht="12" customHeight="1">
      <c r="A206" s="310" t="s">
        <v>239</v>
      </c>
      <c r="B206" s="310"/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  <c r="O206" s="310"/>
      <c r="P206" s="310"/>
      <c r="Q206" s="202"/>
      <c r="R206" s="207"/>
      <c r="S206" s="209"/>
      <c r="T206" s="210"/>
      <c r="U206" s="209"/>
      <c r="V206" s="209"/>
      <c r="W206" s="209"/>
      <c r="X206" s="209"/>
      <c r="Y206" s="209"/>
      <c r="Z206" s="221"/>
      <c r="AA206" s="222"/>
      <c r="AB206" s="225"/>
      <c r="AC206" s="209"/>
      <c r="AD206" s="209"/>
    </row>
    <row r="207" spans="1:30" s="4" customFormat="1" ht="12" customHeight="1">
      <c r="A207" s="305"/>
      <c r="B207" s="305"/>
      <c r="C207" s="305"/>
      <c r="D207" s="305"/>
      <c r="E207" s="305"/>
      <c r="F207" s="305"/>
      <c r="G207" s="305"/>
      <c r="H207" s="305"/>
      <c r="I207" s="305"/>
      <c r="J207" s="305"/>
      <c r="K207" s="305"/>
      <c r="L207" s="305"/>
      <c r="M207" s="305"/>
      <c r="N207" s="305"/>
      <c r="O207" s="305"/>
      <c r="P207" s="305"/>
      <c r="Q207" s="202"/>
      <c r="R207" s="207"/>
      <c r="S207" s="209"/>
      <c r="T207" s="210"/>
      <c r="U207" s="209"/>
      <c r="V207" s="209"/>
      <c r="W207" s="209"/>
      <c r="X207" s="209"/>
      <c r="Y207" s="209"/>
      <c r="Z207" s="221"/>
      <c r="AA207" s="222"/>
      <c r="AB207" s="225"/>
      <c r="AC207" s="209"/>
      <c r="AD207" s="209"/>
    </row>
    <row r="208" spans="1:30" s="4" customFormat="1" ht="12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163"/>
      <c r="P208" s="59"/>
      <c r="Q208" s="202"/>
      <c r="R208" s="214"/>
      <c r="S208" s="211"/>
      <c r="T208" s="213"/>
      <c r="U208" s="209"/>
      <c r="V208" s="214"/>
      <c r="W208" s="211"/>
      <c r="X208" s="214"/>
      <c r="Y208" s="209"/>
      <c r="Z208" s="221"/>
      <c r="AA208" s="222"/>
      <c r="AB208" s="225"/>
      <c r="AC208" s="209"/>
      <c r="AD208" s="209"/>
    </row>
    <row r="209" spans="1:30" s="199" customFormat="1" ht="12" customHeight="1">
      <c r="A209" s="288" t="s">
        <v>281</v>
      </c>
      <c r="B209" s="293" t="s">
        <v>91</v>
      </c>
      <c r="C209" s="294"/>
      <c r="D209" s="288" t="s">
        <v>282</v>
      </c>
      <c r="E209" s="311" t="s">
        <v>166</v>
      </c>
      <c r="F209" s="313"/>
      <c r="G209" s="313"/>
      <c r="H209" s="312"/>
      <c r="I209" s="311" t="s">
        <v>92</v>
      </c>
      <c r="J209" s="313"/>
      <c r="K209" s="313"/>
      <c r="L209" s="312"/>
      <c r="M209" s="311" t="s">
        <v>167</v>
      </c>
      <c r="N209" s="313"/>
      <c r="O209" s="313"/>
      <c r="P209" s="312"/>
      <c r="Q209" s="202"/>
      <c r="R209" s="217"/>
      <c r="S209" s="217"/>
      <c r="T209" s="217"/>
      <c r="U209" s="209"/>
      <c r="V209" s="217"/>
      <c r="W209" s="217"/>
      <c r="X209" s="217"/>
      <c r="Y209" s="215"/>
      <c r="Z209" s="221"/>
      <c r="AA209" s="222"/>
      <c r="AB209" s="225"/>
      <c r="AC209" s="215"/>
      <c r="AD209" s="215"/>
    </row>
    <row r="210" spans="1:30" s="199" customFormat="1" ht="12" customHeight="1">
      <c r="A210" s="297"/>
      <c r="B210" s="295"/>
      <c r="C210" s="296"/>
      <c r="D210" s="297"/>
      <c r="E210" s="308" t="s">
        <v>93</v>
      </c>
      <c r="F210" s="311" t="s">
        <v>94</v>
      </c>
      <c r="G210" s="312"/>
      <c r="H210" s="308" t="s">
        <v>16</v>
      </c>
      <c r="I210" s="308" t="s">
        <v>93</v>
      </c>
      <c r="J210" s="311" t="s">
        <v>94</v>
      </c>
      <c r="K210" s="312"/>
      <c r="L210" s="308" t="s">
        <v>16</v>
      </c>
      <c r="M210" s="288" t="s">
        <v>283</v>
      </c>
      <c r="N210" s="285" t="s">
        <v>170</v>
      </c>
      <c r="O210" s="286"/>
      <c r="P210" s="287"/>
      <c r="Q210" s="202"/>
      <c r="R210" s="218"/>
      <c r="S210" s="217"/>
      <c r="T210" s="217"/>
      <c r="U210" s="209"/>
      <c r="V210" s="218"/>
      <c r="W210" s="217"/>
      <c r="X210" s="217"/>
      <c r="Y210" s="215"/>
      <c r="Z210" s="221"/>
      <c r="AA210" s="222"/>
      <c r="AB210" s="225"/>
      <c r="AC210" s="215"/>
      <c r="AD210" s="215"/>
    </row>
    <row r="211" spans="1:30" s="199" customFormat="1" ht="22.5">
      <c r="A211" s="289"/>
      <c r="B211" s="306" t="s">
        <v>240</v>
      </c>
      <c r="C211" s="307"/>
      <c r="D211" s="289"/>
      <c r="E211" s="309"/>
      <c r="F211" s="200" t="s">
        <v>172</v>
      </c>
      <c r="G211" s="198" t="s">
        <v>95</v>
      </c>
      <c r="H211" s="309"/>
      <c r="I211" s="309"/>
      <c r="J211" s="200" t="s">
        <v>172</v>
      </c>
      <c r="K211" s="198" t="s">
        <v>95</v>
      </c>
      <c r="L211" s="309"/>
      <c r="M211" s="289"/>
      <c r="N211" s="281" t="s">
        <v>293</v>
      </c>
      <c r="O211" s="281" t="s">
        <v>294</v>
      </c>
      <c r="P211" s="282" t="s">
        <v>95</v>
      </c>
      <c r="Q211" s="202"/>
      <c r="R211" s="218"/>
      <c r="S211" s="219"/>
      <c r="T211" s="220"/>
      <c r="U211" s="209"/>
      <c r="V211" s="218"/>
      <c r="W211" s="219"/>
      <c r="X211" s="217"/>
      <c r="Y211" s="215"/>
      <c r="Z211" s="221"/>
      <c r="AA211" s="222"/>
      <c r="AB211" s="225"/>
      <c r="AC211" s="215"/>
      <c r="AD211" s="215"/>
    </row>
    <row r="212" spans="1:208" s="4" customFormat="1" ht="12" customHeight="1">
      <c r="A212" s="61"/>
      <c r="B212" s="86" t="s">
        <v>125</v>
      </c>
      <c r="C212" s="87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164"/>
      <c r="P212" s="61"/>
      <c r="Q212" s="202"/>
      <c r="R212" s="209"/>
      <c r="S212" s="221"/>
      <c r="T212" s="210"/>
      <c r="U212" s="209"/>
      <c r="V212" s="209"/>
      <c r="W212" s="221"/>
      <c r="X212" s="209"/>
      <c r="Y212" s="209"/>
      <c r="Z212" s="221"/>
      <c r="AA212" s="222"/>
      <c r="AB212" s="225"/>
      <c r="AC212" s="209"/>
      <c r="AD212" s="209"/>
      <c r="GV212" s="68"/>
      <c r="GW212" s="68"/>
      <c r="GX212" s="68"/>
      <c r="GY212" s="68"/>
      <c r="GZ212" s="68"/>
    </row>
    <row r="213" spans="1:208" s="4" customFormat="1" ht="12" customHeight="1">
      <c r="A213" s="190">
        <v>104070103000000</v>
      </c>
      <c r="B213" s="63">
        <v>1</v>
      </c>
      <c r="C213" s="70" t="s">
        <v>238</v>
      </c>
      <c r="D213" s="94"/>
      <c r="E213" s="95">
        <v>27</v>
      </c>
      <c r="F213" s="95">
        <v>27</v>
      </c>
      <c r="G213" s="95">
        <v>100</v>
      </c>
      <c r="H213" s="88">
        <v>0</v>
      </c>
      <c r="I213" s="95">
        <v>186</v>
      </c>
      <c r="J213" s="95">
        <v>186</v>
      </c>
      <c r="K213" s="95">
        <v>100</v>
      </c>
      <c r="L213" s="88">
        <v>0</v>
      </c>
      <c r="M213" s="271">
        <v>56650</v>
      </c>
      <c r="N213" s="67">
        <v>59139</v>
      </c>
      <c r="O213" s="67">
        <v>61454</v>
      </c>
      <c r="P213" s="178">
        <v>108.48014121800529</v>
      </c>
      <c r="Q213" s="202"/>
      <c r="R213" s="208"/>
      <c r="S213" s="208"/>
      <c r="T213" s="238"/>
      <c r="U213" s="209"/>
      <c r="V213" s="208"/>
      <c r="W213" s="208"/>
      <c r="X213" s="239"/>
      <c r="Y213" s="209"/>
      <c r="Z213" s="221"/>
      <c r="AA213" s="222"/>
      <c r="AB213" s="225"/>
      <c r="AC213" s="209"/>
      <c r="AD213" s="209"/>
      <c r="GV213" s="67">
        <v>1</v>
      </c>
      <c r="GW213" s="67">
        <v>1</v>
      </c>
      <c r="GX213" s="67">
        <v>6</v>
      </c>
      <c r="GY213" s="67">
        <v>6</v>
      </c>
      <c r="GZ213" s="67">
        <v>3000</v>
      </c>
    </row>
    <row r="214" spans="1:208" s="4" customFormat="1" ht="12" customHeight="1">
      <c r="A214" s="190">
        <v>104070102000000</v>
      </c>
      <c r="B214" s="63"/>
      <c r="C214" s="70" t="s">
        <v>72</v>
      </c>
      <c r="D214" s="94"/>
      <c r="E214" s="95">
        <v>1</v>
      </c>
      <c r="F214" s="95">
        <v>1</v>
      </c>
      <c r="G214" s="95">
        <v>100</v>
      </c>
      <c r="H214" s="88">
        <v>0</v>
      </c>
      <c r="I214" s="95">
        <v>6</v>
      </c>
      <c r="J214" s="95">
        <v>6</v>
      </c>
      <c r="K214" s="95"/>
      <c r="L214" s="88">
        <v>0</v>
      </c>
      <c r="M214" s="271">
        <v>1980</v>
      </c>
      <c r="N214" s="68">
        <v>2835</v>
      </c>
      <c r="O214" s="68">
        <v>2881</v>
      </c>
      <c r="P214" s="178">
        <v>145.50505050505052</v>
      </c>
      <c r="Q214" s="202"/>
      <c r="R214" s="208"/>
      <c r="S214" s="209"/>
      <c r="T214" s="238"/>
      <c r="U214" s="209"/>
      <c r="V214" s="208"/>
      <c r="W214" s="209"/>
      <c r="X214" s="239"/>
      <c r="Y214" s="209"/>
      <c r="Z214" s="221"/>
      <c r="AA214" s="222"/>
      <c r="AB214" s="225"/>
      <c r="AC214" s="209"/>
      <c r="AD214" s="209"/>
      <c r="GV214" s="67">
        <v>0</v>
      </c>
      <c r="GW214" s="67">
        <v>0</v>
      </c>
      <c r="GX214" s="67">
        <v>0</v>
      </c>
      <c r="GY214" s="67">
        <v>0</v>
      </c>
      <c r="GZ214" s="67">
        <v>0</v>
      </c>
    </row>
    <row r="215" spans="1:208" s="4" customFormat="1" ht="12" customHeight="1">
      <c r="A215" s="191"/>
      <c r="B215" s="69" t="s">
        <v>126</v>
      </c>
      <c r="C215" s="70"/>
      <c r="D215" s="94"/>
      <c r="E215" s="65"/>
      <c r="F215" s="65"/>
      <c r="G215" s="65"/>
      <c r="H215" s="88"/>
      <c r="I215" s="65"/>
      <c r="J215" s="65"/>
      <c r="K215" s="65"/>
      <c r="L215" s="88"/>
      <c r="M215" s="271"/>
      <c r="N215" s="67"/>
      <c r="O215" s="67"/>
      <c r="P215" s="171"/>
      <c r="Q215" s="202"/>
      <c r="R215" s="208"/>
      <c r="S215" s="208"/>
      <c r="T215" s="210"/>
      <c r="U215" s="209"/>
      <c r="V215" s="208"/>
      <c r="W215" s="208"/>
      <c r="X215" s="224"/>
      <c r="Y215" s="209"/>
      <c r="Z215" s="221"/>
      <c r="AA215" s="222"/>
      <c r="AB215" s="225"/>
      <c r="AC215" s="209"/>
      <c r="AD215" s="209"/>
      <c r="GV215" s="67"/>
      <c r="GW215" s="67"/>
      <c r="GX215" s="67"/>
      <c r="GY215" s="67"/>
      <c r="GZ215" s="67"/>
    </row>
    <row r="216" spans="1:208" s="4" customFormat="1" ht="12" customHeight="1">
      <c r="A216" s="190">
        <v>104070201000000</v>
      </c>
      <c r="B216" s="63">
        <v>2</v>
      </c>
      <c r="C216" s="70" t="s">
        <v>34</v>
      </c>
      <c r="D216" s="94"/>
      <c r="E216" s="95">
        <v>31</v>
      </c>
      <c r="F216" s="95">
        <v>31</v>
      </c>
      <c r="G216" s="95">
        <v>100</v>
      </c>
      <c r="H216" s="88">
        <v>0</v>
      </c>
      <c r="I216" s="95">
        <v>159</v>
      </c>
      <c r="J216" s="95">
        <v>159</v>
      </c>
      <c r="K216" s="95">
        <v>100</v>
      </c>
      <c r="L216" s="88">
        <v>0</v>
      </c>
      <c r="M216" s="271">
        <v>26336</v>
      </c>
      <c r="N216" s="67">
        <v>26881</v>
      </c>
      <c r="O216" s="67">
        <v>27369</v>
      </c>
      <c r="P216" s="178">
        <v>103.92238760631835</v>
      </c>
      <c r="Q216" s="202"/>
      <c r="R216" s="208"/>
      <c r="S216" s="208"/>
      <c r="T216" s="238"/>
      <c r="U216" s="209"/>
      <c r="V216" s="208"/>
      <c r="W216" s="208"/>
      <c r="X216" s="239"/>
      <c r="Y216" s="209"/>
      <c r="Z216" s="221"/>
      <c r="AA216" s="222"/>
      <c r="AB216" s="225"/>
      <c r="AC216" s="209"/>
      <c r="AD216" s="209"/>
      <c r="GV216" s="67">
        <v>31</v>
      </c>
      <c r="GW216" s="67">
        <v>31</v>
      </c>
      <c r="GX216" s="67">
        <v>159</v>
      </c>
      <c r="GY216" s="67">
        <v>159</v>
      </c>
      <c r="GZ216" s="67">
        <v>27500</v>
      </c>
    </row>
    <row r="217" spans="1:208" s="4" customFormat="1" ht="12" customHeight="1">
      <c r="A217" s="190">
        <v>104070202000000</v>
      </c>
      <c r="B217" s="63">
        <v>3</v>
      </c>
      <c r="C217" s="70" t="s">
        <v>35</v>
      </c>
      <c r="D217" s="94"/>
      <c r="E217" s="95">
        <v>44</v>
      </c>
      <c r="F217" s="95">
        <v>44</v>
      </c>
      <c r="G217" s="95">
        <v>100</v>
      </c>
      <c r="H217" s="88">
        <v>0</v>
      </c>
      <c r="I217" s="95">
        <v>339</v>
      </c>
      <c r="J217" s="95">
        <v>336</v>
      </c>
      <c r="K217" s="95">
        <v>99.11504424778761</v>
      </c>
      <c r="L217" s="88">
        <v>3</v>
      </c>
      <c r="M217" s="271">
        <v>34492</v>
      </c>
      <c r="N217" s="67">
        <v>35022</v>
      </c>
      <c r="O217" s="67">
        <v>35785</v>
      </c>
      <c r="P217" s="178">
        <v>103.7486953496463</v>
      </c>
      <c r="Q217" s="202"/>
      <c r="R217" s="224"/>
      <c r="S217" s="208"/>
      <c r="T217" s="238"/>
      <c r="U217" s="209"/>
      <c r="V217" s="226"/>
      <c r="W217" s="208"/>
      <c r="X217" s="239"/>
      <c r="Y217" s="209"/>
      <c r="Z217" s="221"/>
      <c r="AA217" s="222"/>
      <c r="AB217" s="225"/>
      <c r="AC217" s="209"/>
      <c r="AD217" s="209"/>
      <c r="GV217" s="67">
        <v>10</v>
      </c>
      <c r="GW217" s="67">
        <v>10</v>
      </c>
      <c r="GX217" s="67">
        <v>57</v>
      </c>
      <c r="GY217" s="67">
        <v>57</v>
      </c>
      <c r="GZ217" s="67">
        <v>11600</v>
      </c>
    </row>
    <row r="218" spans="1:208" s="4" customFormat="1" ht="12" customHeight="1">
      <c r="A218" s="190">
        <v>104070203000000</v>
      </c>
      <c r="B218" s="63">
        <v>4</v>
      </c>
      <c r="C218" s="70" t="s">
        <v>15</v>
      </c>
      <c r="D218" s="94"/>
      <c r="E218" s="95">
        <v>29</v>
      </c>
      <c r="F218" s="95">
        <v>29</v>
      </c>
      <c r="G218" s="95">
        <v>100</v>
      </c>
      <c r="H218" s="88">
        <v>0</v>
      </c>
      <c r="I218" s="95">
        <v>133</v>
      </c>
      <c r="J218" s="95">
        <v>128</v>
      </c>
      <c r="K218" s="95">
        <v>96.2406015037594</v>
      </c>
      <c r="L218" s="88">
        <v>5</v>
      </c>
      <c r="M218" s="271">
        <v>27474</v>
      </c>
      <c r="N218" s="67">
        <v>28237</v>
      </c>
      <c r="O218" s="67">
        <v>29521</v>
      </c>
      <c r="P218" s="178">
        <v>107.4506806435175</v>
      </c>
      <c r="Q218" s="202"/>
      <c r="R218" s="208"/>
      <c r="S218" s="208"/>
      <c r="T218" s="238"/>
      <c r="U218" s="209"/>
      <c r="V218" s="208"/>
      <c r="W218" s="208"/>
      <c r="X218" s="239"/>
      <c r="Y218" s="209"/>
      <c r="Z218" s="221"/>
      <c r="AA218" s="222"/>
      <c r="AB218" s="225"/>
      <c r="AC218" s="209"/>
      <c r="AD218" s="209"/>
      <c r="GV218" s="67">
        <v>44</v>
      </c>
      <c r="GW218" s="67">
        <v>44</v>
      </c>
      <c r="GX218" s="67">
        <v>336</v>
      </c>
      <c r="GY218" s="67">
        <v>336</v>
      </c>
      <c r="GZ218" s="67">
        <v>35500</v>
      </c>
    </row>
    <row r="219" spans="1:208" s="4" customFormat="1" ht="12" customHeight="1">
      <c r="A219" s="190">
        <v>104070204000000</v>
      </c>
      <c r="B219" s="63">
        <v>5</v>
      </c>
      <c r="C219" s="70" t="s">
        <v>148</v>
      </c>
      <c r="D219" s="94"/>
      <c r="E219" s="95">
        <v>12</v>
      </c>
      <c r="F219" s="95">
        <v>12</v>
      </c>
      <c r="G219" s="95">
        <v>100</v>
      </c>
      <c r="H219" s="88">
        <v>0</v>
      </c>
      <c r="I219" s="95">
        <v>42</v>
      </c>
      <c r="J219" s="95">
        <v>41</v>
      </c>
      <c r="K219" s="95">
        <v>97.61904761904762</v>
      </c>
      <c r="L219" s="88">
        <v>1</v>
      </c>
      <c r="M219" s="271">
        <v>5805</v>
      </c>
      <c r="N219" s="67">
        <v>5813</v>
      </c>
      <c r="O219" s="67">
        <v>5903</v>
      </c>
      <c r="P219" s="178">
        <v>101.68819982773472</v>
      </c>
      <c r="Q219" s="202"/>
      <c r="R219" s="208"/>
      <c r="S219" s="208"/>
      <c r="T219" s="238"/>
      <c r="U219" s="209"/>
      <c r="V219" s="208"/>
      <c r="W219" s="208"/>
      <c r="X219" s="239"/>
      <c r="Y219" s="209"/>
      <c r="Z219" s="221"/>
      <c r="AA219" s="222"/>
      <c r="AB219" s="225"/>
      <c r="AC219" s="209"/>
      <c r="AD219" s="209"/>
      <c r="GV219" s="67">
        <v>12</v>
      </c>
      <c r="GW219" s="67">
        <v>12</v>
      </c>
      <c r="GX219" s="67">
        <v>41</v>
      </c>
      <c r="GY219" s="67">
        <v>41</v>
      </c>
      <c r="GZ219" s="67">
        <v>6000</v>
      </c>
    </row>
    <row r="220" spans="1:208" s="4" customFormat="1" ht="12" customHeight="1">
      <c r="A220" s="190">
        <v>104070205000000</v>
      </c>
      <c r="B220" s="63">
        <v>6</v>
      </c>
      <c r="C220" s="70" t="s">
        <v>51</v>
      </c>
      <c r="D220" s="94"/>
      <c r="E220" s="95">
        <v>10</v>
      </c>
      <c r="F220" s="95">
        <v>10</v>
      </c>
      <c r="G220" s="95">
        <v>100</v>
      </c>
      <c r="H220" s="88">
        <v>0</v>
      </c>
      <c r="I220" s="95">
        <v>57</v>
      </c>
      <c r="J220" s="95">
        <v>57</v>
      </c>
      <c r="K220" s="95">
        <v>100</v>
      </c>
      <c r="L220" s="88">
        <v>0</v>
      </c>
      <c r="M220" s="271">
        <v>9064</v>
      </c>
      <c r="N220" s="67">
        <v>11492</v>
      </c>
      <c r="O220" s="67">
        <v>11778</v>
      </c>
      <c r="P220" s="178">
        <v>129.94263018534863</v>
      </c>
      <c r="Q220" s="202"/>
      <c r="R220" s="208"/>
      <c r="S220" s="208"/>
      <c r="T220" s="238"/>
      <c r="U220" s="209"/>
      <c r="V220" s="208"/>
      <c r="W220" s="208"/>
      <c r="X220" s="239"/>
      <c r="Y220" s="209"/>
      <c r="Z220" s="221"/>
      <c r="AA220" s="222"/>
      <c r="AB220" s="225"/>
      <c r="AC220" s="209"/>
      <c r="AD220" s="209"/>
      <c r="GV220" s="67">
        <v>29</v>
      </c>
      <c r="GW220" s="67">
        <v>29</v>
      </c>
      <c r="GX220" s="67">
        <v>129</v>
      </c>
      <c r="GY220" s="67">
        <v>128</v>
      </c>
      <c r="GZ220" s="67">
        <v>28200</v>
      </c>
    </row>
    <row r="221" spans="1:208" s="4" customFormat="1" ht="12" customHeight="1">
      <c r="A221" s="190">
        <v>104070206000000</v>
      </c>
      <c r="B221" s="63"/>
      <c r="C221" s="70" t="s">
        <v>81</v>
      </c>
      <c r="D221" s="94"/>
      <c r="E221" s="95"/>
      <c r="F221" s="95"/>
      <c r="G221" s="95"/>
      <c r="H221" s="88"/>
      <c r="I221" s="95">
        <v>7</v>
      </c>
      <c r="J221" s="95">
        <v>7</v>
      </c>
      <c r="K221" s="95">
        <v>100</v>
      </c>
      <c r="L221" s="88">
        <v>0</v>
      </c>
      <c r="M221" s="271">
        <v>3145</v>
      </c>
      <c r="N221" s="67">
        <v>3143</v>
      </c>
      <c r="O221" s="67">
        <v>3161</v>
      </c>
      <c r="P221" s="178">
        <v>100.5087440381558</v>
      </c>
      <c r="Q221" s="202"/>
      <c r="R221" s="208"/>
      <c r="S221" s="208"/>
      <c r="T221" s="238"/>
      <c r="U221" s="209"/>
      <c r="V221" s="208"/>
      <c r="W221" s="208"/>
      <c r="X221" s="239"/>
      <c r="Y221" s="209"/>
      <c r="Z221" s="221"/>
      <c r="AA221" s="222"/>
      <c r="AB221" s="225"/>
      <c r="AC221" s="209"/>
      <c r="AD221" s="209"/>
      <c r="GV221" s="67">
        <v>21</v>
      </c>
      <c r="GW221" s="67">
        <v>21</v>
      </c>
      <c r="GX221" s="67">
        <v>119</v>
      </c>
      <c r="GY221" s="67">
        <v>117</v>
      </c>
      <c r="GZ221" s="67">
        <v>12700</v>
      </c>
    </row>
    <row r="222" spans="1:208" s="4" customFormat="1" ht="12" customHeight="1">
      <c r="A222" s="191"/>
      <c r="B222" s="69" t="s">
        <v>110</v>
      </c>
      <c r="C222" s="70"/>
      <c r="D222" s="94"/>
      <c r="E222" s="65"/>
      <c r="F222" s="65"/>
      <c r="G222" s="65"/>
      <c r="H222" s="88"/>
      <c r="I222" s="65"/>
      <c r="J222" s="65"/>
      <c r="K222" s="65"/>
      <c r="L222" s="88"/>
      <c r="M222" s="271"/>
      <c r="N222" s="67"/>
      <c r="O222" s="67"/>
      <c r="P222" s="171"/>
      <c r="Q222" s="202"/>
      <c r="R222" s="208"/>
      <c r="S222" s="208"/>
      <c r="T222" s="210"/>
      <c r="U222" s="209"/>
      <c r="V222" s="208"/>
      <c r="W222" s="208"/>
      <c r="X222" s="224"/>
      <c r="Y222" s="209"/>
      <c r="Z222" s="221"/>
      <c r="AA222" s="222"/>
      <c r="AB222" s="225"/>
      <c r="AC222" s="209"/>
      <c r="AD222" s="209"/>
      <c r="GV222" s="67"/>
      <c r="GW222" s="67"/>
      <c r="GX222" s="67"/>
      <c r="GY222" s="67"/>
      <c r="GZ222" s="67"/>
    </row>
    <row r="223" spans="1:208" s="4" customFormat="1" ht="12" customHeight="1">
      <c r="A223" s="190">
        <v>104070305000000</v>
      </c>
      <c r="B223" s="63">
        <v>7</v>
      </c>
      <c r="C223" s="70" t="s">
        <v>33</v>
      </c>
      <c r="D223" s="94"/>
      <c r="E223" s="95">
        <v>21</v>
      </c>
      <c r="F223" s="95">
        <v>21</v>
      </c>
      <c r="G223" s="95">
        <v>100</v>
      </c>
      <c r="H223" s="88">
        <v>0</v>
      </c>
      <c r="I223" s="95">
        <v>113</v>
      </c>
      <c r="J223" s="95">
        <v>111</v>
      </c>
      <c r="K223" s="95">
        <v>98.23008849557522</v>
      </c>
      <c r="L223" s="88">
        <v>2</v>
      </c>
      <c r="M223" s="271">
        <v>9593</v>
      </c>
      <c r="N223" s="79">
        <v>4816</v>
      </c>
      <c r="O223" s="79">
        <v>5262</v>
      </c>
      <c r="P223" s="179">
        <v>54.852496612113</v>
      </c>
      <c r="Q223" s="202"/>
      <c r="R223" s="226"/>
      <c r="S223" s="208"/>
      <c r="T223" s="238"/>
      <c r="U223" s="209"/>
      <c r="V223" s="226"/>
      <c r="W223" s="208"/>
      <c r="X223" s="239"/>
      <c r="Y223" s="209"/>
      <c r="Z223" s="221"/>
      <c r="AA223" s="222"/>
      <c r="AB223" s="225"/>
      <c r="AC223" s="209"/>
      <c r="AD223" s="209"/>
      <c r="GV223" s="79">
        <v>27</v>
      </c>
      <c r="GW223" s="79">
        <v>27</v>
      </c>
      <c r="GX223" s="79">
        <v>186</v>
      </c>
      <c r="GY223" s="79">
        <v>186</v>
      </c>
      <c r="GZ223" s="79">
        <v>59500</v>
      </c>
    </row>
    <row r="224" spans="1:208" s="4" customFormat="1" ht="12" customHeight="1">
      <c r="A224" s="76"/>
      <c r="B224" s="298" t="s">
        <v>96</v>
      </c>
      <c r="C224" s="299"/>
      <c r="D224" s="300"/>
      <c r="E224" s="83">
        <v>175</v>
      </c>
      <c r="F224" s="83">
        <v>175</v>
      </c>
      <c r="G224" s="83">
        <v>100</v>
      </c>
      <c r="H224" s="93">
        <v>0</v>
      </c>
      <c r="I224" s="83">
        <v>1042</v>
      </c>
      <c r="J224" s="83">
        <v>1031</v>
      </c>
      <c r="K224" s="83">
        <v>98.9443378119002</v>
      </c>
      <c r="L224" s="93">
        <v>11</v>
      </c>
      <c r="M224" s="272">
        <v>174539</v>
      </c>
      <c r="N224" s="283">
        <f>SUM(N212:N223)</f>
        <v>177378</v>
      </c>
      <c r="O224" s="83">
        <v>183114</v>
      </c>
      <c r="P224" s="83">
        <v>104.91294209317115</v>
      </c>
      <c r="Q224" s="202"/>
      <c r="R224" s="227"/>
      <c r="S224" s="227"/>
      <c r="T224" s="228"/>
      <c r="U224" s="209"/>
      <c r="V224" s="227"/>
      <c r="W224" s="227"/>
      <c r="X224" s="227"/>
      <c r="Y224" s="209"/>
      <c r="Z224" s="221"/>
      <c r="AA224" s="222"/>
      <c r="AB224" s="225"/>
      <c r="AC224" s="209"/>
      <c r="AD224" s="209"/>
      <c r="GV224" s="85">
        <v>175</v>
      </c>
      <c r="GW224" s="85">
        <v>175</v>
      </c>
      <c r="GX224" s="85">
        <v>1033</v>
      </c>
      <c r="GY224" s="85">
        <v>1030</v>
      </c>
      <c r="GZ224" s="85">
        <v>184000</v>
      </c>
    </row>
    <row r="225" spans="13:208" ht="12.75">
      <c r="M225" s="196"/>
      <c r="N225" s="196"/>
      <c r="Q225" s="202"/>
      <c r="R225" s="237"/>
      <c r="U225" s="209"/>
      <c r="Z225" s="221"/>
      <c r="AA225" s="222"/>
      <c r="AB225" s="225"/>
      <c r="GV225" s="184">
        <v>175</v>
      </c>
      <c r="GW225" s="184">
        <v>175</v>
      </c>
      <c r="GX225" s="184">
        <v>1033</v>
      </c>
      <c r="GY225" s="184">
        <v>1030</v>
      </c>
      <c r="GZ225" s="184">
        <v>184000</v>
      </c>
    </row>
    <row r="226" spans="1:208" s="3" customFormat="1" ht="15" customHeight="1">
      <c r="A226" s="325" t="s">
        <v>149</v>
      </c>
      <c r="B226" s="325"/>
      <c r="C226" s="325"/>
      <c r="D226" s="325"/>
      <c r="E226" s="325"/>
      <c r="F226" s="325"/>
      <c r="G226" s="325"/>
      <c r="H226" s="325"/>
      <c r="I226" s="325"/>
      <c r="J226" s="325"/>
      <c r="K226" s="325"/>
      <c r="L226" s="325"/>
      <c r="M226" s="325"/>
      <c r="N226" s="325"/>
      <c r="O226" s="325"/>
      <c r="P226" s="325"/>
      <c r="Q226" s="202"/>
      <c r="R226" s="203"/>
      <c r="S226" s="204"/>
      <c r="T226" s="205"/>
      <c r="U226" s="209"/>
      <c r="V226" s="204"/>
      <c r="W226" s="204"/>
      <c r="X226" s="204"/>
      <c r="Y226" s="204"/>
      <c r="Z226" s="221"/>
      <c r="AA226" s="222"/>
      <c r="AB226" s="225"/>
      <c r="AC226" s="204"/>
      <c r="AD226" s="204"/>
      <c r="GV226" s="169"/>
      <c r="GW226" s="169"/>
      <c r="GX226" s="169"/>
      <c r="GY226" s="169"/>
      <c r="GZ226" s="169"/>
    </row>
    <row r="227" spans="1:208" s="4" customFormat="1" ht="12" customHeight="1">
      <c r="A227" s="304" t="s">
        <v>150</v>
      </c>
      <c r="B227" s="304"/>
      <c r="C227" s="304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  <c r="O227" s="304"/>
      <c r="P227" s="304"/>
      <c r="Q227" s="202"/>
      <c r="R227" s="207"/>
      <c r="S227" s="209"/>
      <c r="T227" s="210"/>
      <c r="U227" s="209"/>
      <c r="V227" s="209"/>
      <c r="W227" s="209"/>
      <c r="X227" s="209"/>
      <c r="Y227" s="209"/>
      <c r="Z227" s="221"/>
      <c r="AA227" s="222"/>
      <c r="AB227" s="225"/>
      <c r="AC227" s="209"/>
      <c r="AD227" s="209"/>
      <c r="GV227" s="58">
        <v>165553</v>
      </c>
      <c r="GW227" s="58">
        <v>165553</v>
      </c>
      <c r="GX227" s="58">
        <v>165553</v>
      </c>
      <c r="GY227" s="58">
        <v>165553</v>
      </c>
      <c r="GZ227" s="58">
        <v>165553</v>
      </c>
    </row>
    <row r="228" spans="1:208" s="4" customFormat="1" ht="12" customHeight="1">
      <c r="A228" s="125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163"/>
      <c r="P228" s="57"/>
      <c r="Q228" s="202"/>
      <c r="R228" s="212"/>
      <c r="S228" s="211"/>
      <c r="T228" s="213"/>
      <c r="U228" s="209"/>
      <c r="V228" s="212"/>
      <c r="W228" s="211"/>
      <c r="X228" s="212"/>
      <c r="Y228" s="209"/>
      <c r="Z228" s="221"/>
      <c r="AA228" s="222"/>
      <c r="AB228" s="225"/>
      <c r="AC228" s="209"/>
      <c r="AD228" s="209"/>
      <c r="GV228" s="58"/>
      <c r="GW228" s="58"/>
      <c r="GX228" s="58"/>
      <c r="GY228" s="58"/>
      <c r="GZ228" s="58"/>
    </row>
    <row r="229" spans="1:30" s="4" customFormat="1" ht="12" customHeight="1">
      <c r="A229" s="310" t="s">
        <v>239</v>
      </c>
      <c r="B229" s="310"/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202"/>
      <c r="R229" s="207"/>
      <c r="S229" s="209"/>
      <c r="T229" s="210"/>
      <c r="U229" s="209"/>
      <c r="V229" s="209"/>
      <c r="W229" s="209"/>
      <c r="X229" s="209"/>
      <c r="Y229" s="209"/>
      <c r="Z229" s="221"/>
      <c r="AA229" s="222"/>
      <c r="AB229" s="225"/>
      <c r="AC229" s="209"/>
      <c r="AD229" s="209"/>
    </row>
    <row r="230" spans="1:30" s="4" customFormat="1" ht="12" customHeight="1">
      <c r="A230" s="305"/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202"/>
      <c r="R230" s="207"/>
      <c r="S230" s="209"/>
      <c r="T230" s="210"/>
      <c r="U230" s="209"/>
      <c r="V230" s="209"/>
      <c r="W230" s="209"/>
      <c r="X230" s="209"/>
      <c r="Y230" s="209"/>
      <c r="Z230" s="221"/>
      <c r="AA230" s="222"/>
      <c r="AB230" s="225"/>
      <c r="AC230" s="209"/>
      <c r="AD230" s="209"/>
    </row>
    <row r="231" spans="1:30" s="4" customFormat="1" ht="12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63"/>
      <c r="P231" s="59"/>
      <c r="Q231" s="202"/>
      <c r="R231" s="214"/>
      <c r="S231" s="211"/>
      <c r="T231" s="213"/>
      <c r="U231" s="209"/>
      <c r="V231" s="214"/>
      <c r="W231" s="211"/>
      <c r="X231" s="214"/>
      <c r="Y231" s="209"/>
      <c r="Z231" s="221"/>
      <c r="AA231" s="222"/>
      <c r="AB231" s="225"/>
      <c r="AC231" s="209"/>
      <c r="AD231" s="209"/>
    </row>
    <row r="232" spans="1:30" s="199" customFormat="1" ht="12" customHeight="1">
      <c r="A232" s="288" t="s">
        <v>281</v>
      </c>
      <c r="B232" s="293" t="s">
        <v>91</v>
      </c>
      <c r="C232" s="294"/>
      <c r="D232" s="288" t="s">
        <v>282</v>
      </c>
      <c r="E232" s="311" t="s">
        <v>166</v>
      </c>
      <c r="F232" s="313"/>
      <c r="G232" s="313"/>
      <c r="H232" s="312"/>
      <c r="I232" s="311" t="s">
        <v>92</v>
      </c>
      <c r="J232" s="313"/>
      <c r="K232" s="313"/>
      <c r="L232" s="312"/>
      <c r="M232" s="311" t="s">
        <v>167</v>
      </c>
      <c r="N232" s="313"/>
      <c r="O232" s="313"/>
      <c r="P232" s="312"/>
      <c r="Q232" s="202"/>
      <c r="R232" s="217"/>
      <c r="S232" s="217"/>
      <c r="T232" s="217"/>
      <c r="U232" s="209"/>
      <c r="V232" s="217"/>
      <c r="W232" s="217"/>
      <c r="X232" s="217"/>
      <c r="Y232" s="215"/>
      <c r="Z232" s="221"/>
      <c r="AA232" s="222"/>
      <c r="AB232" s="225"/>
      <c r="AC232" s="215"/>
      <c r="AD232" s="215"/>
    </row>
    <row r="233" spans="1:30" s="199" customFormat="1" ht="12" customHeight="1">
      <c r="A233" s="297"/>
      <c r="B233" s="295"/>
      <c r="C233" s="296"/>
      <c r="D233" s="297"/>
      <c r="E233" s="308" t="s">
        <v>93</v>
      </c>
      <c r="F233" s="311" t="s">
        <v>94</v>
      </c>
      <c r="G233" s="312"/>
      <c r="H233" s="308" t="s">
        <v>16</v>
      </c>
      <c r="I233" s="308" t="s">
        <v>93</v>
      </c>
      <c r="J233" s="311" t="s">
        <v>94</v>
      </c>
      <c r="K233" s="312"/>
      <c r="L233" s="308" t="s">
        <v>16</v>
      </c>
      <c r="M233" s="288" t="s">
        <v>283</v>
      </c>
      <c r="N233" s="285" t="s">
        <v>170</v>
      </c>
      <c r="O233" s="286"/>
      <c r="P233" s="287"/>
      <c r="Q233" s="202"/>
      <c r="R233" s="218"/>
      <c r="S233" s="217"/>
      <c r="T233" s="217"/>
      <c r="U233" s="209"/>
      <c r="V233" s="218"/>
      <c r="W233" s="217"/>
      <c r="X233" s="217"/>
      <c r="Y233" s="215"/>
      <c r="Z233" s="221"/>
      <c r="AA233" s="222"/>
      <c r="AB233" s="225"/>
      <c r="AC233" s="215"/>
      <c r="AD233" s="215"/>
    </row>
    <row r="234" spans="1:30" s="199" customFormat="1" ht="22.5">
      <c r="A234" s="289"/>
      <c r="B234" s="306" t="s">
        <v>240</v>
      </c>
      <c r="C234" s="307"/>
      <c r="D234" s="289"/>
      <c r="E234" s="309"/>
      <c r="F234" s="200" t="s">
        <v>172</v>
      </c>
      <c r="G234" s="198" t="s">
        <v>95</v>
      </c>
      <c r="H234" s="309"/>
      <c r="I234" s="309"/>
      <c r="J234" s="200" t="s">
        <v>172</v>
      </c>
      <c r="K234" s="198" t="s">
        <v>95</v>
      </c>
      <c r="L234" s="309"/>
      <c r="M234" s="289"/>
      <c r="N234" s="281" t="s">
        <v>293</v>
      </c>
      <c r="O234" s="281" t="s">
        <v>294</v>
      </c>
      <c r="P234" s="282" t="s">
        <v>95</v>
      </c>
      <c r="Q234" s="202"/>
      <c r="R234" s="218"/>
      <c r="S234" s="219"/>
      <c r="T234" s="220"/>
      <c r="U234" s="209"/>
      <c r="V234" s="218"/>
      <c r="W234" s="219"/>
      <c r="X234" s="217"/>
      <c r="Y234" s="215"/>
      <c r="Z234" s="221"/>
      <c r="AA234" s="222"/>
      <c r="AB234" s="225"/>
      <c r="AC234" s="215"/>
      <c r="AD234" s="215"/>
    </row>
    <row r="235" spans="1:30" s="4" customFormat="1" ht="12" customHeight="1">
      <c r="A235" s="61"/>
      <c r="B235" s="86" t="s">
        <v>113</v>
      </c>
      <c r="C235" s="87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164"/>
      <c r="P235" s="61"/>
      <c r="Q235" s="202"/>
      <c r="R235" s="209"/>
      <c r="S235" s="221"/>
      <c r="T235" s="210"/>
      <c r="U235" s="209"/>
      <c r="V235" s="209"/>
      <c r="W235" s="221"/>
      <c r="X235" s="209"/>
      <c r="Y235" s="209"/>
      <c r="Z235" s="221"/>
      <c r="AA235" s="222"/>
      <c r="AB235" s="225"/>
      <c r="AC235" s="209"/>
      <c r="AD235" s="209"/>
    </row>
    <row r="236" spans="1:208" s="4" customFormat="1" ht="12" customHeight="1">
      <c r="A236" s="190">
        <v>104070404000000</v>
      </c>
      <c r="B236" s="63">
        <v>1</v>
      </c>
      <c r="C236" s="70" t="s">
        <v>260</v>
      </c>
      <c r="D236" s="94"/>
      <c r="E236" s="65">
        <v>9</v>
      </c>
      <c r="F236" s="65">
        <v>9</v>
      </c>
      <c r="G236" s="65">
        <v>100</v>
      </c>
      <c r="H236" s="88">
        <v>0</v>
      </c>
      <c r="I236" s="65">
        <v>4</v>
      </c>
      <c r="J236" s="65">
        <v>4</v>
      </c>
      <c r="K236" s="65">
        <v>100</v>
      </c>
      <c r="L236" s="88">
        <v>0</v>
      </c>
      <c r="M236" s="271">
        <v>18758</v>
      </c>
      <c r="N236" s="67">
        <v>24098</v>
      </c>
      <c r="O236" s="67">
        <v>26550</v>
      </c>
      <c r="P236" s="171">
        <v>141.5396097664996</v>
      </c>
      <c r="Q236" s="202"/>
      <c r="R236" s="208"/>
      <c r="S236" s="208"/>
      <c r="T236" s="210"/>
      <c r="U236" s="209"/>
      <c r="V236" s="208"/>
      <c r="W236" s="208"/>
      <c r="X236" s="224"/>
      <c r="Y236" s="209"/>
      <c r="Z236" s="221"/>
      <c r="AA236" s="222"/>
      <c r="AB236" s="225"/>
      <c r="AC236" s="209"/>
      <c r="AD236" s="209"/>
      <c r="GV236" s="67">
        <v>10</v>
      </c>
      <c r="GW236" s="67">
        <v>10</v>
      </c>
      <c r="GX236" s="67">
        <v>53</v>
      </c>
      <c r="GY236" s="67">
        <v>53</v>
      </c>
      <c r="GZ236" s="67">
        <v>24505</v>
      </c>
    </row>
    <row r="237" spans="1:208" s="4" customFormat="1" ht="12" customHeight="1">
      <c r="A237" s="190">
        <v>104070403000000</v>
      </c>
      <c r="B237" s="63">
        <v>2</v>
      </c>
      <c r="C237" s="70" t="s">
        <v>36</v>
      </c>
      <c r="D237" s="94"/>
      <c r="E237" s="65">
        <v>25</v>
      </c>
      <c r="F237" s="65">
        <v>25</v>
      </c>
      <c r="G237" s="65">
        <v>100</v>
      </c>
      <c r="H237" s="88">
        <v>0</v>
      </c>
      <c r="I237" s="65">
        <v>15</v>
      </c>
      <c r="J237" s="65">
        <v>15</v>
      </c>
      <c r="K237" s="65">
        <v>100</v>
      </c>
      <c r="L237" s="88">
        <v>0</v>
      </c>
      <c r="M237" s="271">
        <v>16321</v>
      </c>
      <c r="N237" s="67">
        <v>14376</v>
      </c>
      <c r="O237" s="67">
        <v>19569</v>
      </c>
      <c r="P237" s="171">
        <v>119.90074137614117</v>
      </c>
      <c r="Q237" s="202"/>
      <c r="R237" s="224"/>
      <c r="S237" s="208"/>
      <c r="T237" s="210"/>
      <c r="U237" s="209"/>
      <c r="V237" s="224"/>
      <c r="W237" s="208"/>
      <c r="X237" s="224"/>
      <c r="Y237" s="209"/>
      <c r="Z237" s="221"/>
      <c r="AA237" s="222"/>
      <c r="AB237" s="225"/>
      <c r="AC237" s="209"/>
      <c r="AD237" s="209"/>
      <c r="GV237" s="67">
        <v>26</v>
      </c>
      <c r="GW237" s="67">
        <v>26</v>
      </c>
      <c r="GX237" s="67">
        <v>145</v>
      </c>
      <c r="GY237" s="67">
        <v>145</v>
      </c>
      <c r="GZ237" s="67">
        <v>18893</v>
      </c>
    </row>
    <row r="238" spans="1:208" s="4" customFormat="1" ht="12" customHeight="1">
      <c r="A238" s="190">
        <v>104070408000000</v>
      </c>
      <c r="B238" s="63">
        <v>3</v>
      </c>
      <c r="C238" s="70" t="s">
        <v>9</v>
      </c>
      <c r="D238" s="94"/>
      <c r="E238" s="65">
        <v>26</v>
      </c>
      <c r="F238" s="65">
        <v>26</v>
      </c>
      <c r="G238" s="65">
        <v>100</v>
      </c>
      <c r="H238" s="88">
        <v>0</v>
      </c>
      <c r="I238" s="65">
        <v>0</v>
      </c>
      <c r="J238" s="65">
        <v>0</v>
      </c>
      <c r="K238" s="65" t="e">
        <v>#DIV/0!</v>
      </c>
      <c r="L238" s="88">
        <v>0</v>
      </c>
      <c r="M238" s="271">
        <v>11946</v>
      </c>
      <c r="N238" s="67">
        <v>11469</v>
      </c>
      <c r="O238" s="67">
        <v>14974</v>
      </c>
      <c r="P238" s="171">
        <v>125.34739661811484</v>
      </c>
      <c r="Q238" s="202"/>
      <c r="R238" s="224"/>
      <c r="S238" s="208"/>
      <c r="T238" s="210"/>
      <c r="U238" s="209"/>
      <c r="V238" s="224"/>
      <c r="W238" s="208"/>
      <c r="X238" s="224"/>
      <c r="Y238" s="209"/>
      <c r="Z238" s="221"/>
      <c r="AA238" s="222"/>
      <c r="AB238" s="225"/>
      <c r="AC238" s="209"/>
      <c r="AD238" s="209"/>
      <c r="GV238" s="67">
        <v>25</v>
      </c>
      <c r="GW238" s="67">
        <v>25</v>
      </c>
      <c r="GX238" s="67">
        <v>65</v>
      </c>
      <c r="GY238" s="67">
        <v>65</v>
      </c>
      <c r="GZ238" s="67">
        <v>13244</v>
      </c>
    </row>
    <row r="239" spans="1:208" s="4" customFormat="1" ht="12" customHeight="1">
      <c r="A239" s="190">
        <v>104070406000000</v>
      </c>
      <c r="B239" s="63">
        <v>4</v>
      </c>
      <c r="C239" s="70" t="s">
        <v>37</v>
      </c>
      <c r="D239" s="94"/>
      <c r="E239" s="65">
        <v>15</v>
      </c>
      <c r="F239" s="65">
        <v>15</v>
      </c>
      <c r="G239" s="65">
        <v>100</v>
      </c>
      <c r="H239" s="88">
        <v>0</v>
      </c>
      <c r="I239" s="65">
        <v>3</v>
      </c>
      <c r="J239" s="65">
        <v>2</v>
      </c>
      <c r="K239" s="65">
        <v>66.66666666666666</v>
      </c>
      <c r="L239" s="88">
        <v>1</v>
      </c>
      <c r="M239" s="271">
        <v>9931</v>
      </c>
      <c r="N239" s="67">
        <v>9983</v>
      </c>
      <c r="O239" s="67">
        <v>11344</v>
      </c>
      <c r="P239" s="171">
        <v>114.22817440338335</v>
      </c>
      <c r="Q239" s="202"/>
      <c r="R239" s="208"/>
      <c r="S239" s="208"/>
      <c r="T239" s="210"/>
      <c r="U239" s="209"/>
      <c r="V239" s="208"/>
      <c r="W239" s="208"/>
      <c r="X239" s="224"/>
      <c r="Y239" s="209"/>
      <c r="Z239" s="221"/>
      <c r="AA239" s="222"/>
      <c r="AB239" s="225"/>
      <c r="AC239" s="209"/>
      <c r="AD239" s="209"/>
      <c r="GV239" s="67">
        <v>15</v>
      </c>
      <c r="GW239" s="67">
        <v>15</v>
      </c>
      <c r="GX239" s="67">
        <v>83</v>
      </c>
      <c r="GY239" s="67">
        <v>83</v>
      </c>
      <c r="GZ239" s="67">
        <v>11010</v>
      </c>
    </row>
    <row r="240" spans="1:208" s="4" customFormat="1" ht="12" customHeight="1">
      <c r="A240" s="190">
        <v>104070405000000</v>
      </c>
      <c r="B240" s="63">
        <v>5</v>
      </c>
      <c r="C240" s="70" t="s">
        <v>261</v>
      </c>
      <c r="D240" s="94"/>
      <c r="E240" s="65">
        <v>13</v>
      </c>
      <c r="F240" s="65">
        <v>13</v>
      </c>
      <c r="G240" s="65">
        <v>100</v>
      </c>
      <c r="H240" s="88">
        <v>0</v>
      </c>
      <c r="I240" s="65">
        <v>1</v>
      </c>
      <c r="J240" s="65">
        <v>1</v>
      </c>
      <c r="K240" s="65">
        <v>100</v>
      </c>
      <c r="L240" s="88">
        <v>0</v>
      </c>
      <c r="M240" s="271">
        <v>10105</v>
      </c>
      <c r="N240" s="67">
        <v>12132</v>
      </c>
      <c r="O240" s="67">
        <v>13019</v>
      </c>
      <c r="P240" s="171">
        <v>128.8372093023256</v>
      </c>
      <c r="Q240" s="202"/>
      <c r="R240" s="208"/>
      <c r="S240" s="208"/>
      <c r="T240" s="210"/>
      <c r="U240" s="209"/>
      <c r="V240" s="208"/>
      <c r="W240" s="208"/>
      <c r="X240" s="224"/>
      <c r="Y240" s="209"/>
      <c r="Z240" s="221"/>
      <c r="AA240" s="222"/>
      <c r="AB240" s="225"/>
      <c r="AC240" s="209"/>
      <c r="AD240" s="209"/>
      <c r="GV240" s="67">
        <v>13</v>
      </c>
      <c r="GW240" s="67">
        <v>13</v>
      </c>
      <c r="GX240" s="67">
        <v>69</v>
      </c>
      <c r="GY240" s="67">
        <v>69</v>
      </c>
      <c r="GZ240" s="67">
        <v>11697</v>
      </c>
    </row>
    <row r="241" spans="1:208" s="4" customFormat="1" ht="12" customHeight="1">
      <c r="A241" s="190">
        <v>104070407000000</v>
      </c>
      <c r="B241" s="73">
        <v>6</v>
      </c>
      <c r="C241" s="74" t="s">
        <v>88</v>
      </c>
      <c r="D241" s="98"/>
      <c r="E241" s="80">
        <v>7</v>
      </c>
      <c r="F241" s="80">
        <v>7</v>
      </c>
      <c r="G241" s="80">
        <v>100</v>
      </c>
      <c r="H241" s="107">
        <v>0</v>
      </c>
      <c r="I241" s="65">
        <v>1</v>
      </c>
      <c r="J241" s="65">
        <v>0</v>
      </c>
      <c r="K241" s="80">
        <v>0</v>
      </c>
      <c r="L241" s="107">
        <v>1</v>
      </c>
      <c r="M241" s="271">
        <v>9214</v>
      </c>
      <c r="N241" s="79">
        <v>10212</v>
      </c>
      <c r="O241" s="79">
        <v>12598</v>
      </c>
      <c r="P241" s="173">
        <v>136.72672020837854</v>
      </c>
      <c r="Q241" s="202"/>
      <c r="R241" s="208"/>
      <c r="S241" s="208"/>
      <c r="T241" s="210"/>
      <c r="U241" s="209"/>
      <c r="V241" s="208"/>
      <c r="W241" s="208"/>
      <c r="X241" s="224"/>
      <c r="Y241" s="209"/>
      <c r="Z241" s="221"/>
      <c r="AA241" s="222"/>
      <c r="AB241" s="225"/>
      <c r="AC241" s="209"/>
      <c r="AD241" s="209"/>
      <c r="GV241" s="79">
        <v>7</v>
      </c>
      <c r="GW241" s="79">
        <v>7</v>
      </c>
      <c r="GX241" s="79">
        <v>58</v>
      </c>
      <c r="GY241" s="79">
        <v>58</v>
      </c>
      <c r="GZ241" s="79">
        <v>10666</v>
      </c>
    </row>
    <row r="242" spans="1:208" s="4" customFormat="1" ht="12" customHeight="1">
      <c r="A242" s="76"/>
      <c r="B242" s="298" t="s">
        <v>96</v>
      </c>
      <c r="C242" s="299"/>
      <c r="D242" s="300"/>
      <c r="E242" s="105">
        <v>95</v>
      </c>
      <c r="F242" s="105">
        <v>95</v>
      </c>
      <c r="G242" s="105">
        <v>100</v>
      </c>
      <c r="H242" s="135">
        <v>0</v>
      </c>
      <c r="I242" s="83">
        <v>24</v>
      </c>
      <c r="J242" s="83">
        <v>22</v>
      </c>
      <c r="K242" s="105">
        <v>91.66666666666666</v>
      </c>
      <c r="L242" s="135">
        <v>2</v>
      </c>
      <c r="M242" s="272">
        <v>76275</v>
      </c>
      <c r="N242" s="283">
        <f>SUM(N236:N241)</f>
        <v>82270</v>
      </c>
      <c r="O242" s="83">
        <v>98054</v>
      </c>
      <c r="P242" s="105">
        <v>128.5532612258276</v>
      </c>
      <c r="Q242" s="202"/>
      <c r="R242" s="227"/>
      <c r="S242" s="227"/>
      <c r="T242" s="228"/>
      <c r="U242" s="209"/>
      <c r="V242" s="227"/>
      <c r="W242" s="227"/>
      <c r="X242" s="227"/>
      <c r="Y242" s="209"/>
      <c r="Z242" s="221"/>
      <c r="AA242" s="222"/>
      <c r="AB242" s="225"/>
      <c r="AC242" s="209"/>
      <c r="AD242" s="209"/>
      <c r="GV242" s="85">
        <v>96</v>
      </c>
      <c r="GW242" s="85">
        <v>96</v>
      </c>
      <c r="GX242" s="85">
        <v>473</v>
      </c>
      <c r="GY242" s="85">
        <v>473</v>
      </c>
      <c r="GZ242" s="85">
        <v>90015</v>
      </c>
    </row>
    <row r="243" spans="13:208" ht="12.75">
      <c r="M243" s="196"/>
      <c r="N243" s="196"/>
      <c r="Q243" s="202"/>
      <c r="R243" s="237"/>
      <c r="U243" s="209"/>
      <c r="V243" s="237"/>
      <c r="Z243" s="221"/>
      <c r="AA243" s="222"/>
      <c r="AB243" s="225"/>
      <c r="GV243" s="182">
        <v>96</v>
      </c>
      <c r="GW243" s="182">
        <v>96</v>
      </c>
      <c r="GX243" s="182">
        <v>473</v>
      </c>
      <c r="GY243" s="182">
        <v>473</v>
      </c>
      <c r="GZ243" s="182">
        <v>90015</v>
      </c>
    </row>
    <row r="244" spans="1:30" s="3" customFormat="1" ht="15" customHeight="1">
      <c r="A244" s="325" t="s">
        <v>151</v>
      </c>
      <c r="B244" s="325"/>
      <c r="C244" s="325"/>
      <c r="D244" s="325"/>
      <c r="E244" s="325"/>
      <c r="F244" s="325"/>
      <c r="G244" s="325"/>
      <c r="H244" s="325"/>
      <c r="I244" s="325"/>
      <c r="J244" s="325"/>
      <c r="K244" s="325"/>
      <c r="L244" s="325"/>
      <c r="M244" s="325"/>
      <c r="N244" s="325"/>
      <c r="O244" s="325"/>
      <c r="P244" s="325"/>
      <c r="Q244" s="202"/>
      <c r="R244" s="203"/>
      <c r="S244" s="204"/>
      <c r="T244" s="205"/>
      <c r="U244" s="209"/>
      <c r="V244" s="204"/>
      <c r="W244" s="204"/>
      <c r="X244" s="204"/>
      <c r="Y244" s="204"/>
      <c r="Z244" s="221"/>
      <c r="AA244" s="222"/>
      <c r="AB244" s="225"/>
      <c r="AC244" s="204"/>
      <c r="AD244" s="204"/>
    </row>
    <row r="245" spans="1:30" s="4" customFormat="1" ht="12" customHeight="1">
      <c r="A245" s="326" t="s">
        <v>152</v>
      </c>
      <c r="B245" s="326"/>
      <c r="C245" s="326"/>
      <c r="D245" s="326"/>
      <c r="E245" s="326"/>
      <c r="F245" s="326"/>
      <c r="G245" s="326"/>
      <c r="H245" s="326"/>
      <c r="I245" s="326"/>
      <c r="J245" s="326"/>
      <c r="K245" s="326"/>
      <c r="L245" s="326"/>
      <c r="M245" s="326"/>
      <c r="N245" s="326"/>
      <c r="O245" s="326"/>
      <c r="P245" s="326"/>
      <c r="Q245" s="202"/>
      <c r="R245" s="207"/>
      <c r="S245" s="209"/>
      <c r="T245" s="210"/>
      <c r="U245" s="209"/>
      <c r="V245" s="209"/>
      <c r="W245" s="209"/>
      <c r="X245" s="209"/>
      <c r="Y245" s="209"/>
      <c r="Z245" s="221"/>
      <c r="AA245" s="222"/>
      <c r="AB245" s="225"/>
      <c r="AC245" s="209"/>
      <c r="AD245" s="209"/>
    </row>
    <row r="246" spans="1:30" s="4" customFormat="1" ht="12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163"/>
      <c r="P246" s="57"/>
      <c r="Q246" s="202"/>
      <c r="R246" s="212"/>
      <c r="S246" s="211"/>
      <c r="T246" s="213"/>
      <c r="U246" s="209"/>
      <c r="V246" s="212"/>
      <c r="W246" s="211"/>
      <c r="X246" s="212"/>
      <c r="Y246" s="209"/>
      <c r="Z246" s="221"/>
      <c r="AA246" s="222"/>
      <c r="AB246" s="225"/>
      <c r="AC246" s="209"/>
      <c r="AD246" s="209"/>
    </row>
    <row r="247" spans="1:30" s="4" customFormat="1" ht="12" customHeight="1">
      <c r="A247" s="310" t="s">
        <v>239</v>
      </c>
      <c r="B247" s="310"/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  <c r="O247" s="310"/>
      <c r="P247" s="310"/>
      <c r="Q247" s="202"/>
      <c r="R247" s="207"/>
      <c r="S247" s="209"/>
      <c r="T247" s="210"/>
      <c r="U247" s="209"/>
      <c r="V247" s="209"/>
      <c r="W247" s="209"/>
      <c r="X247" s="209"/>
      <c r="Y247" s="209"/>
      <c r="Z247" s="221"/>
      <c r="AA247" s="222"/>
      <c r="AB247" s="225"/>
      <c r="AC247" s="209"/>
      <c r="AD247" s="209"/>
    </row>
    <row r="248" spans="1:30" s="4" customFormat="1" ht="12" customHeight="1">
      <c r="A248" s="305"/>
      <c r="B248" s="305"/>
      <c r="C248" s="305"/>
      <c r="D248" s="305"/>
      <c r="E248" s="305"/>
      <c r="F248" s="305"/>
      <c r="G248" s="305"/>
      <c r="H248" s="305"/>
      <c r="I248" s="305"/>
      <c r="J248" s="305"/>
      <c r="K248" s="305"/>
      <c r="L248" s="305"/>
      <c r="M248" s="305"/>
      <c r="N248" s="305"/>
      <c r="O248" s="305"/>
      <c r="P248" s="305"/>
      <c r="Q248" s="202"/>
      <c r="R248" s="207"/>
      <c r="S248" s="209"/>
      <c r="T248" s="210"/>
      <c r="U248" s="209"/>
      <c r="V248" s="209"/>
      <c r="W248" s="209"/>
      <c r="X248" s="209"/>
      <c r="Y248" s="209"/>
      <c r="Z248" s="221"/>
      <c r="AA248" s="222"/>
      <c r="AB248" s="225"/>
      <c r="AC248" s="209"/>
      <c r="AD248" s="209"/>
    </row>
    <row r="249" spans="1:30" s="4" customFormat="1" ht="12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163"/>
      <c r="P249" s="59"/>
      <c r="Q249" s="202"/>
      <c r="R249" s="214"/>
      <c r="S249" s="211"/>
      <c r="T249" s="213"/>
      <c r="U249" s="209"/>
      <c r="V249" s="214"/>
      <c r="W249" s="211"/>
      <c r="X249" s="214"/>
      <c r="Y249" s="209"/>
      <c r="Z249" s="221"/>
      <c r="AA249" s="222"/>
      <c r="AB249" s="225"/>
      <c r="AC249" s="209"/>
      <c r="AD249" s="209"/>
    </row>
    <row r="250" spans="1:30" s="199" customFormat="1" ht="12" customHeight="1">
      <c r="A250" s="288" t="s">
        <v>281</v>
      </c>
      <c r="B250" s="293" t="s">
        <v>91</v>
      </c>
      <c r="C250" s="294"/>
      <c r="D250" s="288" t="s">
        <v>282</v>
      </c>
      <c r="E250" s="311" t="s">
        <v>166</v>
      </c>
      <c r="F250" s="313"/>
      <c r="G250" s="313"/>
      <c r="H250" s="312"/>
      <c r="I250" s="311" t="s">
        <v>92</v>
      </c>
      <c r="J250" s="313"/>
      <c r="K250" s="313"/>
      <c r="L250" s="312"/>
      <c r="M250" s="311" t="s">
        <v>167</v>
      </c>
      <c r="N250" s="313"/>
      <c r="O250" s="313"/>
      <c r="P250" s="312"/>
      <c r="Q250" s="202"/>
      <c r="R250" s="217"/>
      <c r="S250" s="217"/>
      <c r="T250" s="217"/>
      <c r="U250" s="209"/>
      <c r="V250" s="217"/>
      <c r="W250" s="217"/>
      <c r="X250" s="217"/>
      <c r="Y250" s="215"/>
      <c r="Z250" s="221"/>
      <c r="AA250" s="222"/>
      <c r="AB250" s="225"/>
      <c r="AC250" s="215"/>
      <c r="AD250" s="215"/>
    </row>
    <row r="251" spans="1:30" s="199" customFormat="1" ht="12" customHeight="1">
      <c r="A251" s="297"/>
      <c r="B251" s="295"/>
      <c r="C251" s="296"/>
      <c r="D251" s="297"/>
      <c r="E251" s="308" t="s">
        <v>93</v>
      </c>
      <c r="F251" s="311" t="s">
        <v>94</v>
      </c>
      <c r="G251" s="312"/>
      <c r="H251" s="308" t="s">
        <v>16</v>
      </c>
      <c r="I251" s="308" t="s">
        <v>93</v>
      </c>
      <c r="J251" s="311" t="s">
        <v>94</v>
      </c>
      <c r="K251" s="312"/>
      <c r="L251" s="308" t="s">
        <v>16</v>
      </c>
      <c r="M251" s="288" t="s">
        <v>283</v>
      </c>
      <c r="N251" s="285" t="s">
        <v>170</v>
      </c>
      <c r="O251" s="286"/>
      <c r="P251" s="287"/>
      <c r="Q251" s="202"/>
      <c r="R251" s="218"/>
      <c r="S251" s="217"/>
      <c r="T251" s="217"/>
      <c r="U251" s="209"/>
      <c r="V251" s="218"/>
      <c r="W251" s="217"/>
      <c r="X251" s="217"/>
      <c r="Y251" s="215"/>
      <c r="Z251" s="221"/>
      <c r="AA251" s="222"/>
      <c r="AB251" s="225"/>
      <c r="AC251" s="215"/>
      <c r="AD251" s="215"/>
    </row>
    <row r="252" spans="1:30" s="199" customFormat="1" ht="22.5">
      <c r="A252" s="289"/>
      <c r="B252" s="306" t="s">
        <v>240</v>
      </c>
      <c r="C252" s="307"/>
      <c r="D252" s="289"/>
      <c r="E252" s="309"/>
      <c r="F252" s="200" t="s">
        <v>172</v>
      </c>
      <c r="G252" s="198" t="s">
        <v>95</v>
      </c>
      <c r="H252" s="309"/>
      <c r="I252" s="309"/>
      <c r="J252" s="200" t="s">
        <v>172</v>
      </c>
      <c r="K252" s="198" t="s">
        <v>95</v>
      </c>
      <c r="L252" s="309"/>
      <c r="M252" s="289"/>
      <c r="N252" s="281" t="s">
        <v>293</v>
      </c>
      <c r="O252" s="281" t="s">
        <v>294</v>
      </c>
      <c r="P252" s="282" t="s">
        <v>95</v>
      </c>
      <c r="Q252" s="202"/>
      <c r="R252" s="218"/>
      <c r="S252" s="219"/>
      <c r="T252" s="220"/>
      <c r="U252" s="209"/>
      <c r="V252" s="218"/>
      <c r="W252" s="219"/>
      <c r="X252" s="217"/>
      <c r="Y252" s="215"/>
      <c r="Z252" s="221"/>
      <c r="AA252" s="222"/>
      <c r="AB252" s="225"/>
      <c r="AC252" s="215"/>
      <c r="AD252" s="215"/>
    </row>
    <row r="253" spans="1:30" s="4" customFormat="1" ht="12" customHeight="1">
      <c r="A253" s="61"/>
      <c r="B253" s="109" t="s">
        <v>153</v>
      </c>
      <c r="C253" s="87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164"/>
      <c r="P253" s="61"/>
      <c r="Q253" s="202"/>
      <c r="R253" s="209"/>
      <c r="S253" s="221"/>
      <c r="T253" s="210"/>
      <c r="U253" s="209"/>
      <c r="V253" s="209"/>
      <c r="W253" s="221"/>
      <c r="X253" s="209"/>
      <c r="Y253" s="209"/>
      <c r="Z253" s="221"/>
      <c r="AA253" s="222"/>
      <c r="AB253" s="225"/>
      <c r="AC253" s="209"/>
      <c r="AD253" s="209"/>
    </row>
    <row r="254" spans="1:208" s="4" customFormat="1" ht="12" customHeight="1">
      <c r="A254" s="190">
        <v>104060101000000</v>
      </c>
      <c r="B254" s="63">
        <v>1</v>
      </c>
      <c r="C254" s="70" t="s">
        <v>38</v>
      </c>
      <c r="D254" s="94"/>
      <c r="E254" s="65">
        <v>9</v>
      </c>
      <c r="F254" s="65">
        <v>9</v>
      </c>
      <c r="G254" s="65">
        <v>100</v>
      </c>
      <c r="H254" s="88">
        <v>0</v>
      </c>
      <c r="I254" s="65">
        <v>19</v>
      </c>
      <c r="J254" s="65">
        <v>18</v>
      </c>
      <c r="K254" s="65">
        <v>94.73684210526315</v>
      </c>
      <c r="L254" s="88">
        <v>1</v>
      </c>
      <c r="M254" s="271">
        <v>9453</v>
      </c>
      <c r="N254" s="67">
        <v>11472</v>
      </c>
      <c r="O254" s="67">
        <v>11681</v>
      </c>
      <c r="P254" s="171">
        <v>123.56923727917064</v>
      </c>
      <c r="Q254" s="202"/>
      <c r="R254" s="208"/>
      <c r="S254" s="208"/>
      <c r="T254" s="210"/>
      <c r="U254" s="209"/>
      <c r="V254" s="208"/>
      <c r="W254" s="208"/>
      <c r="X254" s="224"/>
      <c r="Y254" s="209"/>
      <c r="Z254" s="221"/>
      <c r="AA254" s="222"/>
      <c r="AB254" s="225"/>
      <c r="AC254" s="209"/>
      <c r="AD254" s="209"/>
      <c r="GV254" s="67">
        <v>9</v>
      </c>
      <c r="GW254" s="67">
        <v>9</v>
      </c>
      <c r="GX254" s="67">
        <v>22</v>
      </c>
      <c r="GY254" s="67">
        <v>22</v>
      </c>
      <c r="GZ254" s="67">
        <v>11600</v>
      </c>
    </row>
    <row r="255" spans="1:208" s="4" customFormat="1" ht="12" customHeight="1">
      <c r="A255" s="190">
        <v>104060102000000</v>
      </c>
      <c r="B255" s="63">
        <v>2</v>
      </c>
      <c r="C255" s="70" t="s">
        <v>120</v>
      </c>
      <c r="D255" s="94"/>
      <c r="E255" s="65">
        <v>46</v>
      </c>
      <c r="F255" s="65">
        <v>46</v>
      </c>
      <c r="G255" s="65">
        <v>100</v>
      </c>
      <c r="H255" s="88">
        <v>0</v>
      </c>
      <c r="I255" s="65">
        <v>60</v>
      </c>
      <c r="J255" s="65">
        <v>58</v>
      </c>
      <c r="K255" s="65">
        <v>96.66666666666667</v>
      </c>
      <c r="L255" s="88">
        <v>2</v>
      </c>
      <c r="M255" s="277">
        <v>23971</v>
      </c>
      <c r="N255" s="67">
        <v>26879</v>
      </c>
      <c r="O255" s="67">
        <v>27513</v>
      </c>
      <c r="P255" s="171">
        <v>114.7761878937049</v>
      </c>
      <c r="Q255" s="202"/>
      <c r="R255" s="208"/>
      <c r="S255" s="208"/>
      <c r="T255" s="210"/>
      <c r="U255" s="209"/>
      <c r="V255" s="208"/>
      <c r="W255" s="208"/>
      <c r="X255" s="224"/>
      <c r="Y255" s="209"/>
      <c r="Z255" s="221"/>
      <c r="AA255" s="222"/>
      <c r="AB255" s="225"/>
      <c r="AC255" s="209"/>
      <c r="AD255" s="209"/>
      <c r="GV255" s="67">
        <v>46</v>
      </c>
      <c r="GW255" s="67">
        <v>46</v>
      </c>
      <c r="GX255" s="67">
        <v>53</v>
      </c>
      <c r="GY255" s="67">
        <v>53</v>
      </c>
      <c r="GZ255" s="67">
        <v>26900</v>
      </c>
    </row>
    <row r="256" spans="1:208" s="4" customFormat="1" ht="12" customHeight="1">
      <c r="A256" s="190">
        <v>104060103000000</v>
      </c>
      <c r="B256" s="63">
        <v>3</v>
      </c>
      <c r="C256" s="70" t="s">
        <v>40</v>
      </c>
      <c r="D256" s="94"/>
      <c r="E256" s="65">
        <v>23</v>
      </c>
      <c r="F256" s="65">
        <v>23</v>
      </c>
      <c r="G256" s="65">
        <v>100</v>
      </c>
      <c r="H256" s="88">
        <v>0</v>
      </c>
      <c r="I256" s="65">
        <v>42</v>
      </c>
      <c r="J256" s="65">
        <v>42</v>
      </c>
      <c r="K256" s="65">
        <v>100</v>
      </c>
      <c r="L256" s="88">
        <v>0</v>
      </c>
      <c r="M256" s="277">
        <v>14439</v>
      </c>
      <c r="N256" s="67">
        <v>16274</v>
      </c>
      <c r="O256" s="67">
        <v>16848</v>
      </c>
      <c r="P256" s="171">
        <v>116.68398088510286</v>
      </c>
      <c r="Q256" s="202"/>
      <c r="R256" s="224"/>
      <c r="S256" s="208"/>
      <c r="T256" s="210"/>
      <c r="U256" s="209"/>
      <c r="V256" s="224"/>
      <c r="W256" s="208"/>
      <c r="X256" s="224"/>
      <c r="Y256" s="209"/>
      <c r="Z256" s="221"/>
      <c r="AA256" s="222"/>
      <c r="AB256" s="225"/>
      <c r="AC256" s="209"/>
      <c r="AD256" s="209"/>
      <c r="GV256" s="67">
        <v>23</v>
      </c>
      <c r="GW256" s="67">
        <v>23</v>
      </c>
      <c r="GX256" s="67">
        <v>45</v>
      </c>
      <c r="GY256" s="67">
        <v>45</v>
      </c>
      <c r="GZ256" s="67">
        <v>16400</v>
      </c>
    </row>
    <row r="257" spans="1:208" s="4" customFormat="1" ht="12" customHeight="1">
      <c r="A257" s="190">
        <v>104060104000000</v>
      </c>
      <c r="B257" s="63">
        <v>4</v>
      </c>
      <c r="C257" s="70" t="s">
        <v>121</v>
      </c>
      <c r="D257" s="94"/>
      <c r="E257" s="65">
        <v>5</v>
      </c>
      <c r="F257" s="65">
        <v>5</v>
      </c>
      <c r="G257" s="65">
        <v>100</v>
      </c>
      <c r="H257" s="88">
        <v>0</v>
      </c>
      <c r="I257" s="65">
        <v>12</v>
      </c>
      <c r="J257" s="65">
        <v>11</v>
      </c>
      <c r="K257" s="65">
        <v>91.66666666666666</v>
      </c>
      <c r="L257" s="88">
        <v>1</v>
      </c>
      <c r="M257" s="277">
        <v>6847</v>
      </c>
      <c r="N257" s="67">
        <v>7033</v>
      </c>
      <c r="O257" s="67">
        <v>7327</v>
      </c>
      <c r="P257" s="171">
        <v>107.01036950489265</v>
      </c>
      <c r="Q257" s="202"/>
      <c r="R257" s="208"/>
      <c r="S257" s="208"/>
      <c r="T257" s="210"/>
      <c r="U257" s="209"/>
      <c r="V257" s="208"/>
      <c r="W257" s="208"/>
      <c r="X257" s="224"/>
      <c r="Y257" s="209"/>
      <c r="Z257" s="221"/>
      <c r="AA257" s="222"/>
      <c r="AB257" s="225"/>
      <c r="AC257" s="209"/>
      <c r="AD257" s="209"/>
      <c r="GV257" s="67">
        <v>5</v>
      </c>
      <c r="GW257" s="67">
        <v>5</v>
      </c>
      <c r="GX257" s="67">
        <v>12</v>
      </c>
      <c r="GY257" s="67">
        <v>12</v>
      </c>
      <c r="GZ257" s="67">
        <v>7100</v>
      </c>
    </row>
    <row r="258" spans="1:208" s="4" customFormat="1" ht="12" customHeight="1">
      <c r="A258" s="190">
        <v>104060105000000</v>
      </c>
      <c r="B258" s="63">
        <v>5</v>
      </c>
      <c r="C258" s="70" t="s">
        <v>42</v>
      </c>
      <c r="D258" s="94"/>
      <c r="E258" s="65">
        <v>29</v>
      </c>
      <c r="F258" s="65">
        <v>29</v>
      </c>
      <c r="G258" s="65">
        <v>100</v>
      </c>
      <c r="H258" s="88">
        <v>0</v>
      </c>
      <c r="I258" s="65">
        <v>27</v>
      </c>
      <c r="J258" s="65">
        <v>27</v>
      </c>
      <c r="K258" s="65">
        <v>100</v>
      </c>
      <c r="L258" s="88">
        <v>0</v>
      </c>
      <c r="M258" s="277">
        <v>15790</v>
      </c>
      <c r="N258" s="67">
        <v>18001</v>
      </c>
      <c r="O258" s="67">
        <v>18438</v>
      </c>
      <c r="P258" s="171">
        <v>116.7701076630779</v>
      </c>
      <c r="Q258" s="202"/>
      <c r="R258" s="208"/>
      <c r="S258" s="208"/>
      <c r="T258" s="210"/>
      <c r="U258" s="209"/>
      <c r="V258" s="208"/>
      <c r="W258" s="208"/>
      <c r="X258" s="224"/>
      <c r="Y258" s="209"/>
      <c r="Z258" s="221"/>
      <c r="AA258" s="222"/>
      <c r="AB258" s="225"/>
      <c r="AC258" s="209"/>
      <c r="AD258" s="209"/>
      <c r="GV258" s="67">
        <v>29</v>
      </c>
      <c r="GW258" s="67">
        <v>29</v>
      </c>
      <c r="GX258" s="67">
        <v>28</v>
      </c>
      <c r="GY258" s="67">
        <v>28</v>
      </c>
      <c r="GZ258" s="67">
        <v>18100</v>
      </c>
    </row>
    <row r="259" spans="1:208" s="4" customFormat="1" ht="12" customHeight="1">
      <c r="A259" s="190">
        <v>104060106000000</v>
      </c>
      <c r="B259" s="63">
        <v>6</v>
      </c>
      <c r="C259" s="70" t="s">
        <v>44</v>
      </c>
      <c r="D259" s="94"/>
      <c r="E259" s="65">
        <v>14</v>
      </c>
      <c r="F259" s="65">
        <v>14</v>
      </c>
      <c r="G259" s="65">
        <v>100</v>
      </c>
      <c r="H259" s="88">
        <v>0</v>
      </c>
      <c r="I259" s="65">
        <v>22</v>
      </c>
      <c r="J259" s="65">
        <v>22</v>
      </c>
      <c r="K259" s="65">
        <v>100</v>
      </c>
      <c r="L259" s="88">
        <v>0</v>
      </c>
      <c r="M259" s="277">
        <v>7724</v>
      </c>
      <c r="N259" s="67">
        <v>9270</v>
      </c>
      <c r="O259" s="67">
        <v>9493</v>
      </c>
      <c r="P259" s="171">
        <v>122.90264111859139</v>
      </c>
      <c r="Q259" s="202"/>
      <c r="R259" s="208"/>
      <c r="S259" s="208"/>
      <c r="T259" s="210"/>
      <c r="U259" s="209"/>
      <c r="V259" s="208"/>
      <c r="W259" s="208"/>
      <c r="X259" s="224"/>
      <c r="Y259" s="209"/>
      <c r="Z259" s="221"/>
      <c r="AA259" s="222"/>
      <c r="AB259" s="225"/>
      <c r="AC259" s="209"/>
      <c r="AD259" s="209"/>
      <c r="GV259" s="67">
        <v>14</v>
      </c>
      <c r="GW259" s="67">
        <v>14</v>
      </c>
      <c r="GX259" s="67">
        <v>23</v>
      </c>
      <c r="GY259" s="67">
        <v>23</v>
      </c>
      <c r="GZ259" s="67">
        <v>9200</v>
      </c>
    </row>
    <row r="260" spans="1:208" s="4" customFormat="1" ht="12" customHeight="1">
      <c r="A260" s="191"/>
      <c r="B260" s="120" t="s">
        <v>154</v>
      </c>
      <c r="C260" s="70"/>
      <c r="D260" s="94"/>
      <c r="E260" s="65"/>
      <c r="F260" s="65"/>
      <c r="G260" s="65"/>
      <c r="H260" s="88"/>
      <c r="I260" s="65"/>
      <c r="J260" s="65"/>
      <c r="K260" s="65"/>
      <c r="L260" s="88"/>
      <c r="M260" s="277"/>
      <c r="N260" s="67"/>
      <c r="O260" s="67"/>
      <c r="P260" s="171"/>
      <c r="Q260" s="202"/>
      <c r="R260" s="208"/>
      <c r="S260" s="208"/>
      <c r="T260" s="210"/>
      <c r="U260" s="209"/>
      <c r="V260" s="208"/>
      <c r="W260" s="208"/>
      <c r="X260" s="224"/>
      <c r="Y260" s="209"/>
      <c r="Z260" s="221"/>
      <c r="AA260" s="222"/>
      <c r="AB260" s="225"/>
      <c r="AC260" s="209"/>
      <c r="AD260" s="209"/>
      <c r="GV260" s="67"/>
      <c r="GW260" s="67"/>
      <c r="GX260" s="67"/>
      <c r="GY260" s="67"/>
      <c r="GZ260" s="67"/>
    </row>
    <row r="261" spans="1:208" s="4" customFormat="1" ht="12" customHeight="1">
      <c r="A261" s="190">
        <v>104060201000000</v>
      </c>
      <c r="B261" s="63">
        <v>7</v>
      </c>
      <c r="C261" s="70" t="s">
        <v>39</v>
      </c>
      <c r="D261" s="94"/>
      <c r="E261" s="65">
        <v>14</v>
      </c>
      <c r="F261" s="65">
        <v>14</v>
      </c>
      <c r="G261" s="65">
        <v>100</v>
      </c>
      <c r="H261" s="88">
        <v>0</v>
      </c>
      <c r="I261" s="65">
        <v>31</v>
      </c>
      <c r="J261" s="65">
        <v>31</v>
      </c>
      <c r="K261" s="65">
        <v>100</v>
      </c>
      <c r="L261" s="88">
        <v>0</v>
      </c>
      <c r="M261" s="277">
        <v>6042</v>
      </c>
      <c r="N261" s="67">
        <v>7304</v>
      </c>
      <c r="O261" s="67">
        <v>7293</v>
      </c>
      <c r="P261" s="171">
        <v>120.70506454816285</v>
      </c>
      <c r="Q261" s="202"/>
      <c r="R261" s="208"/>
      <c r="S261" s="208"/>
      <c r="T261" s="210"/>
      <c r="U261" s="209"/>
      <c r="V261" s="208"/>
      <c r="W261" s="208"/>
      <c r="X261" s="224"/>
      <c r="Y261" s="209"/>
      <c r="Z261" s="221"/>
      <c r="AA261" s="222"/>
      <c r="AB261" s="225"/>
      <c r="AC261" s="209"/>
      <c r="AD261" s="209"/>
      <c r="GV261" s="67">
        <v>14</v>
      </c>
      <c r="GW261" s="67">
        <v>14</v>
      </c>
      <c r="GX261" s="67">
        <v>31</v>
      </c>
      <c r="GY261" s="67">
        <v>31</v>
      </c>
      <c r="GZ261" s="67">
        <v>7300</v>
      </c>
    </row>
    <row r="262" spans="1:208" s="4" customFormat="1" ht="12" customHeight="1">
      <c r="A262" s="190">
        <v>104060202000000</v>
      </c>
      <c r="B262" s="63">
        <v>8</v>
      </c>
      <c r="C262" s="70" t="s">
        <v>155</v>
      </c>
      <c r="D262" s="94"/>
      <c r="E262" s="65">
        <v>25</v>
      </c>
      <c r="F262" s="65">
        <v>25</v>
      </c>
      <c r="G262" s="65">
        <v>100</v>
      </c>
      <c r="H262" s="88">
        <v>0</v>
      </c>
      <c r="I262" s="65">
        <v>25</v>
      </c>
      <c r="J262" s="65">
        <v>24</v>
      </c>
      <c r="K262" s="65">
        <v>96</v>
      </c>
      <c r="L262" s="88">
        <v>1</v>
      </c>
      <c r="M262" s="277">
        <v>21269</v>
      </c>
      <c r="N262" s="67">
        <v>25230</v>
      </c>
      <c r="O262" s="67">
        <v>25689</v>
      </c>
      <c r="P262" s="171">
        <v>120.78141896657107</v>
      </c>
      <c r="Q262" s="202"/>
      <c r="R262" s="208"/>
      <c r="S262" s="208"/>
      <c r="T262" s="210"/>
      <c r="U262" s="209"/>
      <c r="V262" s="208"/>
      <c r="W262" s="208"/>
      <c r="X262" s="224"/>
      <c r="Y262" s="209"/>
      <c r="Z262" s="221"/>
      <c r="AA262" s="222"/>
      <c r="AB262" s="225"/>
      <c r="AC262" s="209"/>
      <c r="AD262" s="209"/>
      <c r="GV262" s="67">
        <v>25</v>
      </c>
      <c r="GW262" s="67">
        <v>25</v>
      </c>
      <c r="GX262" s="67">
        <v>25</v>
      </c>
      <c r="GY262" s="67">
        <v>25</v>
      </c>
      <c r="GZ262" s="67">
        <v>25400</v>
      </c>
    </row>
    <row r="263" spans="1:208" s="4" customFormat="1" ht="12" customHeight="1">
      <c r="A263" s="190">
        <v>104060203000000</v>
      </c>
      <c r="B263" s="63">
        <v>9</v>
      </c>
      <c r="C263" s="70" t="s">
        <v>84</v>
      </c>
      <c r="D263" s="94"/>
      <c r="E263" s="65">
        <v>12</v>
      </c>
      <c r="F263" s="65">
        <v>12</v>
      </c>
      <c r="G263" s="65">
        <v>100</v>
      </c>
      <c r="H263" s="88">
        <v>0</v>
      </c>
      <c r="I263" s="65">
        <v>22</v>
      </c>
      <c r="J263" s="65">
        <v>21</v>
      </c>
      <c r="K263" s="65">
        <v>95.45454545454545</v>
      </c>
      <c r="L263" s="88">
        <v>1</v>
      </c>
      <c r="M263" s="277">
        <v>15345</v>
      </c>
      <c r="N263" s="67">
        <v>17016</v>
      </c>
      <c r="O263" s="67">
        <v>17515</v>
      </c>
      <c r="P263" s="171">
        <v>114.14141414141415</v>
      </c>
      <c r="Q263" s="202"/>
      <c r="R263" s="208"/>
      <c r="S263" s="208"/>
      <c r="T263" s="210"/>
      <c r="U263" s="209"/>
      <c r="V263" s="208"/>
      <c r="W263" s="208"/>
      <c r="X263" s="224"/>
      <c r="Y263" s="209"/>
      <c r="Z263" s="221"/>
      <c r="AA263" s="222"/>
      <c r="AB263" s="225"/>
      <c r="AC263" s="209"/>
      <c r="AD263" s="209"/>
      <c r="GV263" s="67">
        <v>12</v>
      </c>
      <c r="GW263" s="67">
        <v>12</v>
      </c>
      <c r="GX263" s="67">
        <v>21</v>
      </c>
      <c r="GY263" s="67">
        <v>21</v>
      </c>
      <c r="GZ263" s="67">
        <v>17100</v>
      </c>
    </row>
    <row r="264" spans="1:208" s="4" customFormat="1" ht="12" customHeight="1">
      <c r="A264" s="190">
        <v>104060204000000</v>
      </c>
      <c r="B264" s="63">
        <v>10</v>
      </c>
      <c r="C264" s="70" t="s">
        <v>41</v>
      </c>
      <c r="D264" s="94"/>
      <c r="E264" s="65">
        <v>18</v>
      </c>
      <c r="F264" s="65">
        <v>18</v>
      </c>
      <c r="G264" s="65">
        <v>100</v>
      </c>
      <c r="H264" s="88">
        <v>0</v>
      </c>
      <c r="I264" s="65">
        <v>65</v>
      </c>
      <c r="J264" s="65">
        <v>63</v>
      </c>
      <c r="K264" s="65">
        <v>96.92307692307692</v>
      </c>
      <c r="L264" s="88">
        <v>2</v>
      </c>
      <c r="M264" s="277">
        <v>30847</v>
      </c>
      <c r="N264" s="67">
        <v>32864</v>
      </c>
      <c r="O264" s="67">
        <v>34140</v>
      </c>
      <c r="P264" s="171">
        <v>110.67526825947418</v>
      </c>
      <c r="Q264" s="202"/>
      <c r="R264" s="208"/>
      <c r="S264" s="208"/>
      <c r="T264" s="210"/>
      <c r="U264" s="209"/>
      <c r="V264" s="208"/>
      <c r="W264" s="208"/>
      <c r="X264" s="224"/>
      <c r="Y264" s="209"/>
      <c r="Z264" s="221"/>
      <c r="AA264" s="222"/>
      <c r="AB264" s="225"/>
      <c r="AC264" s="209"/>
      <c r="AD264" s="209"/>
      <c r="GV264" s="67">
        <v>18</v>
      </c>
      <c r="GW264" s="67">
        <v>18</v>
      </c>
      <c r="GX264" s="67">
        <v>64</v>
      </c>
      <c r="GY264" s="67">
        <v>63</v>
      </c>
      <c r="GZ264" s="67">
        <v>32700</v>
      </c>
    </row>
    <row r="265" spans="1:208" s="4" customFormat="1" ht="12" customHeight="1">
      <c r="A265" s="190">
        <v>104060205000000</v>
      </c>
      <c r="B265" s="63">
        <v>11</v>
      </c>
      <c r="C265" s="70" t="s">
        <v>43</v>
      </c>
      <c r="D265" s="94"/>
      <c r="E265" s="65">
        <v>23</v>
      </c>
      <c r="F265" s="65">
        <v>23</v>
      </c>
      <c r="G265" s="65">
        <v>100</v>
      </c>
      <c r="H265" s="88">
        <v>0</v>
      </c>
      <c r="I265" s="65">
        <v>15</v>
      </c>
      <c r="J265" s="65">
        <v>15</v>
      </c>
      <c r="K265" s="65">
        <v>100</v>
      </c>
      <c r="L265" s="88">
        <v>0</v>
      </c>
      <c r="M265" s="277">
        <v>12136</v>
      </c>
      <c r="N265" s="67">
        <v>12713</v>
      </c>
      <c r="O265" s="67">
        <v>12885</v>
      </c>
      <c r="P265" s="171">
        <v>106.1717205009888</v>
      </c>
      <c r="Q265" s="202"/>
      <c r="R265" s="208"/>
      <c r="S265" s="208"/>
      <c r="T265" s="210"/>
      <c r="U265" s="209"/>
      <c r="V265" s="208"/>
      <c r="W265" s="208"/>
      <c r="X265" s="224"/>
      <c r="Y265" s="209"/>
      <c r="Z265" s="221"/>
      <c r="AA265" s="222"/>
      <c r="AB265" s="225"/>
      <c r="AC265" s="209"/>
      <c r="AD265" s="209"/>
      <c r="GV265" s="67">
        <v>23</v>
      </c>
      <c r="GW265" s="67">
        <v>23</v>
      </c>
      <c r="GX265" s="67">
        <v>16</v>
      </c>
      <c r="GY265" s="67">
        <v>16</v>
      </c>
      <c r="GZ265" s="67">
        <v>12800</v>
      </c>
    </row>
    <row r="266" spans="1:208" s="4" customFormat="1" ht="12" customHeight="1">
      <c r="A266" s="190">
        <v>104060206000000</v>
      </c>
      <c r="B266" s="63">
        <v>12</v>
      </c>
      <c r="C266" s="70" t="s">
        <v>122</v>
      </c>
      <c r="D266" s="94"/>
      <c r="E266" s="65">
        <v>19</v>
      </c>
      <c r="F266" s="65">
        <v>19</v>
      </c>
      <c r="G266" s="65">
        <v>100</v>
      </c>
      <c r="H266" s="88">
        <v>0</v>
      </c>
      <c r="I266" s="65">
        <v>70</v>
      </c>
      <c r="J266" s="65">
        <v>70</v>
      </c>
      <c r="K266" s="65">
        <v>100</v>
      </c>
      <c r="L266" s="88">
        <v>0</v>
      </c>
      <c r="M266" s="277">
        <v>9349</v>
      </c>
      <c r="N266" s="67">
        <v>10905</v>
      </c>
      <c r="O266" s="67">
        <v>11136</v>
      </c>
      <c r="P266" s="171">
        <v>119.11434378008343</v>
      </c>
      <c r="Q266" s="202"/>
      <c r="R266" s="208"/>
      <c r="S266" s="208"/>
      <c r="T266" s="210"/>
      <c r="U266" s="209"/>
      <c r="V266" s="208"/>
      <c r="W266" s="208"/>
      <c r="X266" s="224"/>
      <c r="Y266" s="209"/>
      <c r="Z266" s="221"/>
      <c r="AA266" s="222"/>
      <c r="AB266" s="225"/>
      <c r="AC266" s="209"/>
      <c r="AD266" s="209"/>
      <c r="GV266" s="67">
        <v>19</v>
      </c>
      <c r="GW266" s="67">
        <v>19</v>
      </c>
      <c r="GX266" s="67">
        <v>70</v>
      </c>
      <c r="GY266" s="67">
        <v>70</v>
      </c>
      <c r="GZ266" s="67">
        <v>11000</v>
      </c>
    </row>
    <row r="267" spans="1:208" s="4" customFormat="1" ht="12" customHeight="1">
      <c r="A267" s="191"/>
      <c r="B267" s="69" t="s">
        <v>156</v>
      </c>
      <c r="C267" s="70"/>
      <c r="D267" s="94"/>
      <c r="E267" s="65"/>
      <c r="F267" s="65"/>
      <c r="G267" s="65"/>
      <c r="H267" s="88"/>
      <c r="I267" s="65"/>
      <c r="J267" s="65"/>
      <c r="K267" s="65"/>
      <c r="L267" s="88"/>
      <c r="M267" s="274"/>
      <c r="N267" s="172"/>
      <c r="O267" s="172"/>
      <c r="P267" s="171"/>
      <c r="Q267" s="202"/>
      <c r="R267" s="208"/>
      <c r="S267" s="208"/>
      <c r="T267" s="210"/>
      <c r="U267" s="209"/>
      <c r="V267" s="208"/>
      <c r="W267" s="208"/>
      <c r="X267" s="224"/>
      <c r="Y267" s="209"/>
      <c r="Z267" s="221"/>
      <c r="AA267" s="222"/>
      <c r="AB267" s="225"/>
      <c r="AC267" s="209"/>
      <c r="AD267" s="209"/>
      <c r="GV267" s="172"/>
      <c r="GW267" s="172"/>
      <c r="GX267" s="172"/>
      <c r="GY267" s="172"/>
      <c r="GZ267" s="172"/>
    </row>
    <row r="268" spans="1:208" s="4" customFormat="1" ht="12" customHeight="1">
      <c r="A268" s="190">
        <v>104070206000000</v>
      </c>
      <c r="B268" s="136"/>
      <c r="C268" s="70" t="s">
        <v>157</v>
      </c>
      <c r="D268" s="94"/>
      <c r="E268" s="65">
        <v>3</v>
      </c>
      <c r="F268" s="65">
        <v>3</v>
      </c>
      <c r="G268" s="65">
        <v>100</v>
      </c>
      <c r="H268" s="88">
        <v>0</v>
      </c>
      <c r="I268" s="65">
        <v>5</v>
      </c>
      <c r="J268" s="65">
        <v>5</v>
      </c>
      <c r="K268" s="65">
        <v>100</v>
      </c>
      <c r="L268" s="88">
        <v>0</v>
      </c>
      <c r="M268" s="274">
        <v>2012</v>
      </c>
      <c r="N268" s="172">
        <v>1359</v>
      </c>
      <c r="O268" s="172">
        <v>1415</v>
      </c>
      <c r="P268" s="171">
        <v>70.32803180914513</v>
      </c>
      <c r="Q268" s="202"/>
      <c r="R268" s="224"/>
      <c r="S268" s="208"/>
      <c r="T268" s="210"/>
      <c r="U268" s="209"/>
      <c r="V268" s="224"/>
      <c r="W268" s="208"/>
      <c r="X268" s="224"/>
      <c r="Y268" s="209"/>
      <c r="Z268" s="221"/>
      <c r="AA268" s="222"/>
      <c r="AB268" s="225"/>
      <c r="AC268" s="209"/>
      <c r="AD268" s="209"/>
      <c r="GV268" s="172">
        <v>3</v>
      </c>
      <c r="GW268" s="172">
        <v>3</v>
      </c>
      <c r="GX268" s="172">
        <v>5</v>
      </c>
      <c r="GY268" s="172">
        <v>5</v>
      </c>
      <c r="GZ268" s="172">
        <v>1500</v>
      </c>
    </row>
    <row r="269" spans="1:208" s="4" customFormat="1" ht="12" customHeight="1">
      <c r="A269" s="191"/>
      <c r="B269" s="69" t="s">
        <v>158</v>
      </c>
      <c r="C269" s="70"/>
      <c r="D269" s="94"/>
      <c r="E269" s="65"/>
      <c r="F269" s="65"/>
      <c r="G269" s="65"/>
      <c r="H269" s="88"/>
      <c r="I269" s="65"/>
      <c r="J269" s="65"/>
      <c r="K269" s="65"/>
      <c r="L269" s="88"/>
      <c r="M269" s="278"/>
      <c r="N269" s="146"/>
      <c r="O269" s="146"/>
      <c r="P269" s="171"/>
      <c r="Q269" s="202"/>
      <c r="R269" s="209"/>
      <c r="S269" s="209"/>
      <c r="T269" s="210"/>
      <c r="U269" s="209"/>
      <c r="V269" s="209"/>
      <c r="W269" s="209"/>
      <c r="X269" s="254"/>
      <c r="Y269" s="209"/>
      <c r="Z269" s="221"/>
      <c r="AA269" s="222"/>
      <c r="AB269" s="225"/>
      <c r="AC269" s="209"/>
      <c r="AD269" s="209"/>
      <c r="GV269" s="146"/>
      <c r="GW269" s="146"/>
      <c r="GX269" s="146"/>
      <c r="GY269" s="146"/>
      <c r="GZ269" s="146"/>
    </row>
    <row r="270" spans="1:208" s="4" customFormat="1" ht="12" customHeight="1">
      <c r="A270" s="190">
        <v>104080103000000</v>
      </c>
      <c r="B270" s="137"/>
      <c r="C270" s="74" t="s">
        <v>79</v>
      </c>
      <c r="D270" s="98"/>
      <c r="E270" s="80">
        <v>1</v>
      </c>
      <c r="F270" s="80">
        <v>1</v>
      </c>
      <c r="G270" s="80">
        <v>100</v>
      </c>
      <c r="H270" s="107">
        <v>0</v>
      </c>
      <c r="I270" s="80">
        <v>7</v>
      </c>
      <c r="J270" s="80">
        <v>7</v>
      </c>
      <c r="K270" s="80">
        <v>100</v>
      </c>
      <c r="L270" s="107">
        <v>0</v>
      </c>
      <c r="M270" s="279">
        <v>301</v>
      </c>
      <c r="N270" s="168">
        <v>304</v>
      </c>
      <c r="O270" s="168">
        <v>307</v>
      </c>
      <c r="P270" s="171">
        <v>101.99335548172756</v>
      </c>
      <c r="Q270" s="202"/>
      <c r="R270" s="255"/>
      <c r="S270" s="209"/>
      <c r="T270" s="210"/>
      <c r="U270" s="209"/>
      <c r="V270" s="255"/>
      <c r="W270" s="209"/>
      <c r="X270" s="224"/>
      <c r="Y270" s="209"/>
      <c r="Z270" s="221"/>
      <c r="AA270" s="222"/>
      <c r="AB270" s="225"/>
      <c r="AC270" s="209"/>
      <c r="AD270" s="209"/>
      <c r="GV270" s="186">
        <v>1</v>
      </c>
      <c r="GW270" s="186">
        <v>1</v>
      </c>
      <c r="GX270" s="186">
        <v>7</v>
      </c>
      <c r="GY270" s="186">
        <v>7</v>
      </c>
      <c r="GZ270" s="186">
        <v>400</v>
      </c>
    </row>
    <row r="271" spans="1:208" s="4" customFormat="1" ht="12" customHeight="1">
      <c r="A271" s="76"/>
      <c r="B271" s="298" t="s">
        <v>96</v>
      </c>
      <c r="C271" s="299"/>
      <c r="D271" s="300"/>
      <c r="E271" s="105">
        <v>241</v>
      </c>
      <c r="F271" s="105">
        <v>241</v>
      </c>
      <c r="G271" s="105">
        <v>100</v>
      </c>
      <c r="H271" s="135">
        <v>0</v>
      </c>
      <c r="I271" s="105">
        <v>422</v>
      </c>
      <c r="J271" s="105">
        <v>414</v>
      </c>
      <c r="K271" s="105">
        <v>98.10426540284361</v>
      </c>
      <c r="L271" s="135">
        <v>8</v>
      </c>
      <c r="M271" s="272">
        <v>175525</v>
      </c>
      <c r="N271" s="283">
        <f>SUM(N254:N270)</f>
        <v>196624</v>
      </c>
      <c r="O271" s="83">
        <v>201680</v>
      </c>
      <c r="P271" s="83">
        <v>114.90101125195842</v>
      </c>
      <c r="Q271" s="202"/>
      <c r="R271" s="227"/>
      <c r="S271" s="227"/>
      <c r="T271" s="228"/>
      <c r="U271" s="209"/>
      <c r="V271" s="227"/>
      <c r="W271" s="227"/>
      <c r="X271" s="227"/>
      <c r="Y271" s="209"/>
      <c r="Z271" s="221"/>
      <c r="AA271" s="222"/>
      <c r="AB271" s="225"/>
      <c r="AC271" s="209"/>
      <c r="AD271" s="209"/>
      <c r="GV271" s="85">
        <v>241</v>
      </c>
      <c r="GW271" s="85">
        <v>241</v>
      </c>
      <c r="GX271" s="85">
        <v>422</v>
      </c>
      <c r="GY271" s="85">
        <v>421</v>
      </c>
      <c r="GZ271" s="85">
        <v>197500</v>
      </c>
    </row>
    <row r="272" spans="13:208" ht="12.75">
      <c r="M272" s="196"/>
      <c r="N272" s="196"/>
      <c r="Q272" s="202"/>
      <c r="R272" s="237"/>
      <c r="U272" s="209"/>
      <c r="V272" s="237"/>
      <c r="Z272" s="221"/>
      <c r="AA272" s="222"/>
      <c r="AB272" s="225"/>
      <c r="GV272" s="182">
        <v>241</v>
      </c>
      <c r="GW272" s="182">
        <v>241</v>
      </c>
      <c r="GX272" s="182">
        <v>422</v>
      </c>
      <c r="GY272" s="182">
        <v>421</v>
      </c>
      <c r="GZ272" s="182">
        <v>197500</v>
      </c>
    </row>
    <row r="273" spans="1:30" s="3" customFormat="1" ht="15" customHeight="1">
      <c r="A273" s="325" t="s">
        <v>159</v>
      </c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  <c r="M273" s="325"/>
      <c r="N273" s="325"/>
      <c r="O273" s="325"/>
      <c r="P273" s="325"/>
      <c r="Q273" s="202"/>
      <c r="R273" s="204"/>
      <c r="S273" s="204"/>
      <c r="T273" s="205"/>
      <c r="U273" s="209"/>
      <c r="V273" s="204"/>
      <c r="W273" s="204"/>
      <c r="X273" s="204"/>
      <c r="Y273" s="204"/>
      <c r="Z273" s="221"/>
      <c r="AA273" s="222"/>
      <c r="AB273" s="225"/>
      <c r="AC273" s="204"/>
      <c r="AD273" s="204"/>
    </row>
    <row r="274" spans="1:30" s="4" customFormat="1" ht="12" customHeight="1">
      <c r="A274" s="326" t="s">
        <v>160</v>
      </c>
      <c r="B274" s="326"/>
      <c r="C274" s="326"/>
      <c r="D274" s="326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202"/>
      <c r="R274" s="207"/>
      <c r="S274" s="209"/>
      <c r="T274" s="210"/>
      <c r="U274" s="209"/>
      <c r="V274" s="209"/>
      <c r="W274" s="209"/>
      <c r="X274" s="209"/>
      <c r="Y274" s="209"/>
      <c r="Z274" s="221"/>
      <c r="AA274" s="222"/>
      <c r="AB274" s="225"/>
      <c r="AC274" s="209"/>
      <c r="AD274" s="209"/>
    </row>
    <row r="275" spans="1:30" s="4" customFormat="1" ht="12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163"/>
      <c r="P275" s="57"/>
      <c r="Q275" s="202"/>
      <c r="R275" s="212"/>
      <c r="S275" s="211"/>
      <c r="T275" s="213"/>
      <c r="U275" s="209"/>
      <c r="V275" s="212"/>
      <c r="W275" s="211"/>
      <c r="X275" s="212"/>
      <c r="Y275" s="209"/>
      <c r="Z275" s="221"/>
      <c r="AA275" s="222"/>
      <c r="AB275" s="225"/>
      <c r="AC275" s="209"/>
      <c r="AD275" s="209"/>
    </row>
    <row r="276" spans="1:30" s="4" customFormat="1" ht="12" customHeight="1">
      <c r="A276" s="310" t="s">
        <v>239</v>
      </c>
      <c r="B276" s="310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  <c r="O276" s="310"/>
      <c r="P276" s="310"/>
      <c r="Q276" s="202"/>
      <c r="R276" s="207"/>
      <c r="S276" s="209"/>
      <c r="T276" s="210"/>
      <c r="U276" s="209"/>
      <c r="V276" s="209"/>
      <c r="W276" s="209"/>
      <c r="X276" s="209"/>
      <c r="Y276" s="209"/>
      <c r="Z276" s="221"/>
      <c r="AA276" s="222"/>
      <c r="AB276" s="225"/>
      <c r="AC276" s="209"/>
      <c r="AD276" s="209"/>
    </row>
    <row r="277" spans="1:30" s="4" customFormat="1" ht="12" customHeight="1">
      <c r="A277" s="305"/>
      <c r="B277" s="305"/>
      <c r="C277" s="305"/>
      <c r="D277" s="305"/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202"/>
      <c r="R277" s="207"/>
      <c r="S277" s="209"/>
      <c r="T277" s="210"/>
      <c r="U277" s="209"/>
      <c r="V277" s="209"/>
      <c r="W277" s="209"/>
      <c r="X277" s="209"/>
      <c r="Y277" s="209"/>
      <c r="Z277" s="221"/>
      <c r="AA277" s="222"/>
      <c r="AB277" s="225"/>
      <c r="AC277" s="209"/>
      <c r="AD277" s="209"/>
    </row>
    <row r="278" spans="1:30" s="4" customFormat="1" ht="12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163"/>
      <c r="P278" s="59"/>
      <c r="Q278" s="202"/>
      <c r="R278" s="214"/>
      <c r="S278" s="211"/>
      <c r="T278" s="213"/>
      <c r="U278" s="209"/>
      <c r="V278" s="214"/>
      <c r="W278" s="211"/>
      <c r="X278" s="214"/>
      <c r="Y278" s="209"/>
      <c r="Z278" s="221"/>
      <c r="AA278" s="222"/>
      <c r="AB278" s="225"/>
      <c r="AC278" s="209"/>
      <c r="AD278" s="209"/>
    </row>
    <row r="279" spans="1:30" s="199" customFormat="1" ht="12" customHeight="1">
      <c r="A279" s="288" t="s">
        <v>281</v>
      </c>
      <c r="B279" s="293" t="s">
        <v>91</v>
      </c>
      <c r="C279" s="294"/>
      <c r="D279" s="288" t="s">
        <v>282</v>
      </c>
      <c r="E279" s="311" t="s">
        <v>166</v>
      </c>
      <c r="F279" s="313"/>
      <c r="G279" s="313"/>
      <c r="H279" s="312"/>
      <c r="I279" s="311" t="s">
        <v>92</v>
      </c>
      <c r="J279" s="313"/>
      <c r="K279" s="313"/>
      <c r="L279" s="312"/>
      <c r="M279" s="311" t="s">
        <v>167</v>
      </c>
      <c r="N279" s="313"/>
      <c r="O279" s="313"/>
      <c r="P279" s="312"/>
      <c r="Q279" s="202"/>
      <c r="R279" s="217"/>
      <c r="S279" s="217"/>
      <c r="T279" s="217"/>
      <c r="U279" s="209"/>
      <c r="V279" s="217"/>
      <c r="W279" s="217"/>
      <c r="X279" s="217"/>
      <c r="Y279" s="215"/>
      <c r="Z279" s="221"/>
      <c r="AA279" s="222"/>
      <c r="AB279" s="225"/>
      <c r="AC279" s="215"/>
      <c r="AD279" s="215"/>
    </row>
    <row r="280" spans="1:30" s="199" customFormat="1" ht="12" customHeight="1">
      <c r="A280" s="297"/>
      <c r="B280" s="295"/>
      <c r="C280" s="296"/>
      <c r="D280" s="297"/>
      <c r="E280" s="308" t="s">
        <v>93</v>
      </c>
      <c r="F280" s="311" t="s">
        <v>94</v>
      </c>
      <c r="G280" s="312"/>
      <c r="H280" s="308" t="s">
        <v>16</v>
      </c>
      <c r="I280" s="308" t="s">
        <v>93</v>
      </c>
      <c r="J280" s="311" t="s">
        <v>94</v>
      </c>
      <c r="K280" s="312"/>
      <c r="L280" s="308" t="s">
        <v>16</v>
      </c>
      <c r="M280" s="288" t="s">
        <v>283</v>
      </c>
      <c r="N280" s="285" t="s">
        <v>170</v>
      </c>
      <c r="O280" s="286"/>
      <c r="P280" s="287"/>
      <c r="Q280" s="202"/>
      <c r="R280" s="218"/>
      <c r="S280" s="217"/>
      <c r="T280" s="217"/>
      <c r="U280" s="209"/>
      <c r="V280" s="218"/>
      <c r="W280" s="217"/>
      <c r="X280" s="217"/>
      <c r="Y280" s="215"/>
      <c r="Z280" s="221"/>
      <c r="AA280" s="222"/>
      <c r="AB280" s="225"/>
      <c r="AC280" s="215"/>
      <c r="AD280" s="215"/>
    </row>
    <row r="281" spans="1:30" s="199" customFormat="1" ht="22.5">
      <c r="A281" s="289"/>
      <c r="B281" s="306" t="s">
        <v>240</v>
      </c>
      <c r="C281" s="307"/>
      <c r="D281" s="289"/>
      <c r="E281" s="309"/>
      <c r="F281" s="200" t="s">
        <v>172</v>
      </c>
      <c r="G281" s="198" t="s">
        <v>95</v>
      </c>
      <c r="H281" s="309"/>
      <c r="I281" s="309"/>
      <c r="J281" s="200" t="s">
        <v>172</v>
      </c>
      <c r="K281" s="198" t="s">
        <v>95</v>
      </c>
      <c r="L281" s="309"/>
      <c r="M281" s="289"/>
      <c r="N281" s="281" t="s">
        <v>293</v>
      </c>
      <c r="O281" s="281" t="s">
        <v>294</v>
      </c>
      <c r="P281" s="282" t="s">
        <v>95</v>
      </c>
      <c r="Q281" s="202"/>
      <c r="R281" s="218"/>
      <c r="S281" s="219"/>
      <c r="T281" s="220"/>
      <c r="U281" s="209"/>
      <c r="V281" s="218"/>
      <c r="W281" s="219"/>
      <c r="X281" s="217"/>
      <c r="Y281" s="215"/>
      <c r="Z281" s="221"/>
      <c r="AA281" s="222"/>
      <c r="AB281" s="225"/>
      <c r="AC281" s="215"/>
      <c r="AD281" s="215"/>
    </row>
    <row r="282" spans="1:30" s="4" customFormat="1" ht="12" customHeight="1">
      <c r="A282" s="61"/>
      <c r="B282" s="86" t="s">
        <v>126</v>
      </c>
      <c r="C282" s="87"/>
      <c r="D282" s="87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164"/>
      <c r="P282" s="61"/>
      <c r="Q282" s="202"/>
      <c r="R282" s="209"/>
      <c r="S282" s="221"/>
      <c r="T282" s="210"/>
      <c r="U282" s="209"/>
      <c r="V282" s="209"/>
      <c r="W282" s="221"/>
      <c r="X282" s="209"/>
      <c r="Y282" s="209"/>
      <c r="Z282" s="221"/>
      <c r="AA282" s="222"/>
      <c r="AB282" s="225"/>
      <c r="AC282" s="209"/>
      <c r="AD282" s="209"/>
    </row>
    <row r="283" spans="1:208" s="4" customFormat="1" ht="12" customHeight="1">
      <c r="A283" s="190">
        <v>104080201000000</v>
      </c>
      <c r="B283" s="63">
        <v>1</v>
      </c>
      <c r="C283" s="70" t="s">
        <v>45</v>
      </c>
      <c r="D283" s="70"/>
      <c r="E283" s="65">
        <v>31</v>
      </c>
      <c r="F283" s="65">
        <v>31</v>
      </c>
      <c r="G283" s="65">
        <v>100</v>
      </c>
      <c r="H283" s="66">
        <v>0</v>
      </c>
      <c r="I283" s="65">
        <v>22</v>
      </c>
      <c r="J283" s="65">
        <v>22</v>
      </c>
      <c r="K283" s="65">
        <v>100</v>
      </c>
      <c r="L283" s="66">
        <v>0</v>
      </c>
      <c r="M283" s="271">
        <v>13702</v>
      </c>
      <c r="N283" s="67">
        <v>11273</v>
      </c>
      <c r="O283" s="67">
        <v>11723</v>
      </c>
      <c r="P283" s="171">
        <v>85.55685301415852</v>
      </c>
      <c r="Q283" s="202"/>
      <c r="R283" s="226"/>
      <c r="S283" s="208"/>
      <c r="T283" s="210"/>
      <c r="U283" s="209"/>
      <c r="V283" s="226"/>
      <c r="W283" s="208"/>
      <c r="X283" s="224"/>
      <c r="Y283" s="209"/>
      <c r="Z283" s="221"/>
      <c r="AA283" s="222"/>
      <c r="AB283" s="225"/>
      <c r="AC283" s="209"/>
      <c r="AD283" s="209"/>
      <c r="GV283" s="67">
        <v>31</v>
      </c>
      <c r="GW283" s="67">
        <v>31</v>
      </c>
      <c r="GX283" s="67">
        <v>22</v>
      </c>
      <c r="GY283" s="67">
        <v>22</v>
      </c>
      <c r="GZ283" s="67">
        <v>11200</v>
      </c>
    </row>
    <row r="284" spans="1:208" s="4" customFormat="1" ht="12" customHeight="1">
      <c r="A284" s="190">
        <v>104080202000000</v>
      </c>
      <c r="B284" s="63">
        <v>2</v>
      </c>
      <c r="C284" s="70" t="s">
        <v>7</v>
      </c>
      <c r="D284" s="70"/>
      <c r="E284" s="65">
        <v>16</v>
      </c>
      <c r="F284" s="65">
        <v>16</v>
      </c>
      <c r="G284" s="65">
        <v>100</v>
      </c>
      <c r="H284" s="66">
        <v>0</v>
      </c>
      <c r="I284" s="65">
        <v>33</v>
      </c>
      <c r="J284" s="65">
        <v>33</v>
      </c>
      <c r="K284" s="65">
        <v>100</v>
      </c>
      <c r="L284" s="66">
        <v>0</v>
      </c>
      <c r="M284" s="271">
        <v>6061</v>
      </c>
      <c r="N284" s="67">
        <v>6976</v>
      </c>
      <c r="O284" s="67">
        <v>7192</v>
      </c>
      <c r="P284" s="171">
        <v>118.6602870813397</v>
      </c>
      <c r="Q284" s="202"/>
      <c r="R284" s="208"/>
      <c r="S284" s="208"/>
      <c r="T284" s="210"/>
      <c r="U284" s="209"/>
      <c r="V284" s="208"/>
      <c r="W284" s="208"/>
      <c r="X284" s="224"/>
      <c r="Y284" s="209"/>
      <c r="Z284" s="221"/>
      <c r="AA284" s="222"/>
      <c r="AB284" s="225"/>
      <c r="AC284" s="209"/>
      <c r="AD284" s="209"/>
      <c r="GV284" s="67">
        <v>16</v>
      </c>
      <c r="GW284" s="67">
        <v>16</v>
      </c>
      <c r="GX284" s="67">
        <v>33</v>
      </c>
      <c r="GY284" s="67">
        <v>33</v>
      </c>
      <c r="GZ284" s="67">
        <v>7000</v>
      </c>
    </row>
    <row r="285" spans="1:208" s="4" customFormat="1" ht="12" customHeight="1">
      <c r="A285" s="190">
        <v>104080203000000</v>
      </c>
      <c r="B285" s="63">
        <v>3</v>
      </c>
      <c r="C285" s="70" t="s">
        <v>13</v>
      </c>
      <c r="D285" s="70"/>
      <c r="E285" s="65">
        <v>14</v>
      </c>
      <c r="F285" s="65">
        <v>14</v>
      </c>
      <c r="G285" s="65">
        <v>100</v>
      </c>
      <c r="H285" s="66">
        <v>0</v>
      </c>
      <c r="I285" s="65">
        <v>25</v>
      </c>
      <c r="J285" s="65">
        <v>25</v>
      </c>
      <c r="K285" s="65">
        <v>100</v>
      </c>
      <c r="L285" s="66">
        <v>0</v>
      </c>
      <c r="M285" s="271">
        <v>11909</v>
      </c>
      <c r="N285" s="67">
        <v>14731</v>
      </c>
      <c r="O285" s="67">
        <v>15162</v>
      </c>
      <c r="P285" s="171">
        <v>127.31547569065414</v>
      </c>
      <c r="Q285" s="202"/>
      <c r="R285" s="208"/>
      <c r="S285" s="208"/>
      <c r="T285" s="210"/>
      <c r="U285" s="209"/>
      <c r="V285" s="208"/>
      <c r="W285" s="208"/>
      <c r="X285" s="224"/>
      <c r="Y285" s="209"/>
      <c r="Z285" s="221"/>
      <c r="AA285" s="222"/>
      <c r="AB285" s="225"/>
      <c r="AC285" s="209"/>
      <c r="AD285" s="209"/>
      <c r="GV285" s="67">
        <v>14</v>
      </c>
      <c r="GW285" s="67">
        <v>14</v>
      </c>
      <c r="GX285" s="67">
        <v>25</v>
      </c>
      <c r="GY285" s="67">
        <v>25</v>
      </c>
      <c r="GZ285" s="67">
        <v>14800</v>
      </c>
    </row>
    <row r="286" spans="1:208" s="4" customFormat="1" ht="12" customHeight="1">
      <c r="A286" s="190">
        <v>104080204000000</v>
      </c>
      <c r="B286" s="63">
        <v>4</v>
      </c>
      <c r="C286" s="70" t="s">
        <v>46</v>
      </c>
      <c r="D286" s="70"/>
      <c r="E286" s="65">
        <v>13</v>
      </c>
      <c r="F286" s="65">
        <v>13</v>
      </c>
      <c r="G286" s="65">
        <v>100</v>
      </c>
      <c r="H286" s="66">
        <v>0</v>
      </c>
      <c r="I286" s="65">
        <v>29</v>
      </c>
      <c r="J286" s="65">
        <v>29</v>
      </c>
      <c r="K286" s="65">
        <v>100</v>
      </c>
      <c r="L286" s="66">
        <v>0</v>
      </c>
      <c r="M286" s="271">
        <v>10894</v>
      </c>
      <c r="N286" s="67">
        <v>11692</v>
      </c>
      <c r="O286" s="67">
        <v>12100</v>
      </c>
      <c r="P286" s="171">
        <v>111.07031393427576</v>
      </c>
      <c r="Q286" s="202"/>
      <c r="R286" s="208"/>
      <c r="S286" s="208"/>
      <c r="T286" s="210"/>
      <c r="U286" s="209"/>
      <c r="V286" s="208"/>
      <c r="W286" s="208"/>
      <c r="X286" s="224"/>
      <c r="Y286" s="209"/>
      <c r="Z286" s="221"/>
      <c r="AA286" s="222"/>
      <c r="AB286" s="225"/>
      <c r="AC286" s="209"/>
      <c r="AD286" s="209"/>
      <c r="GV286" s="67">
        <v>13</v>
      </c>
      <c r="GW286" s="67">
        <v>13</v>
      </c>
      <c r="GX286" s="67">
        <v>29</v>
      </c>
      <c r="GY286" s="67">
        <v>29</v>
      </c>
      <c r="GZ286" s="67">
        <v>11700</v>
      </c>
    </row>
    <row r="287" spans="1:208" s="4" customFormat="1" ht="12" customHeight="1">
      <c r="A287" s="190">
        <v>104080205000000</v>
      </c>
      <c r="B287" s="63">
        <v>5</v>
      </c>
      <c r="C287" s="70" t="s">
        <v>47</v>
      </c>
      <c r="D287" s="70"/>
      <c r="E287" s="65">
        <v>19</v>
      </c>
      <c r="F287" s="65">
        <v>19</v>
      </c>
      <c r="G287" s="65">
        <v>100</v>
      </c>
      <c r="H287" s="66">
        <v>0</v>
      </c>
      <c r="I287" s="65">
        <v>31</v>
      </c>
      <c r="J287" s="65">
        <v>31</v>
      </c>
      <c r="K287" s="65">
        <v>100</v>
      </c>
      <c r="L287" s="66">
        <v>0</v>
      </c>
      <c r="M287" s="271">
        <v>7861</v>
      </c>
      <c r="N287" s="67">
        <v>8827</v>
      </c>
      <c r="O287" s="67">
        <v>9116</v>
      </c>
      <c r="P287" s="171">
        <v>115.96488996310903</v>
      </c>
      <c r="Q287" s="202"/>
      <c r="R287" s="208"/>
      <c r="S287" s="208"/>
      <c r="T287" s="210"/>
      <c r="U287" s="209"/>
      <c r="V287" s="208"/>
      <c r="W287" s="208"/>
      <c r="X287" s="224"/>
      <c r="Y287" s="209"/>
      <c r="Z287" s="221"/>
      <c r="AA287" s="222"/>
      <c r="AB287" s="225"/>
      <c r="AC287" s="209"/>
      <c r="AD287" s="209"/>
      <c r="GV287" s="67">
        <v>19</v>
      </c>
      <c r="GW287" s="67">
        <v>19</v>
      </c>
      <c r="GX287" s="67">
        <v>31</v>
      </c>
      <c r="GY287" s="67">
        <v>31</v>
      </c>
      <c r="GZ287" s="67">
        <v>9000</v>
      </c>
    </row>
    <row r="288" spans="1:208" s="4" customFormat="1" ht="12" customHeight="1">
      <c r="A288" s="190">
        <v>104080206000000</v>
      </c>
      <c r="B288" s="73">
        <v>6</v>
      </c>
      <c r="C288" s="74" t="s">
        <v>87</v>
      </c>
      <c r="D288" s="74"/>
      <c r="E288" s="80">
        <v>25</v>
      </c>
      <c r="F288" s="80">
        <v>25</v>
      </c>
      <c r="G288" s="80">
        <v>100</v>
      </c>
      <c r="H288" s="78">
        <v>0</v>
      </c>
      <c r="I288" s="65">
        <v>39</v>
      </c>
      <c r="J288" s="65">
        <v>39</v>
      </c>
      <c r="K288" s="80">
        <v>100</v>
      </c>
      <c r="L288" s="78">
        <v>0</v>
      </c>
      <c r="M288" s="271">
        <v>13865</v>
      </c>
      <c r="N288" s="79">
        <v>14654</v>
      </c>
      <c r="O288" s="79">
        <v>15075</v>
      </c>
      <c r="P288" s="173">
        <v>108.72701045798775</v>
      </c>
      <c r="Q288" s="202"/>
      <c r="R288" s="208"/>
      <c r="S288" s="208"/>
      <c r="T288" s="210"/>
      <c r="U288" s="209"/>
      <c r="V288" s="208"/>
      <c r="W288" s="208"/>
      <c r="X288" s="224"/>
      <c r="Y288" s="209"/>
      <c r="Z288" s="221"/>
      <c r="AA288" s="222"/>
      <c r="AB288" s="225"/>
      <c r="AC288" s="209"/>
      <c r="AD288" s="209"/>
      <c r="GV288" s="79">
        <v>25</v>
      </c>
      <c r="GW288" s="79">
        <v>25</v>
      </c>
      <c r="GX288" s="79">
        <v>39</v>
      </c>
      <c r="GY288" s="79">
        <v>39</v>
      </c>
      <c r="GZ288" s="79">
        <v>14800</v>
      </c>
    </row>
    <row r="289" spans="1:208" s="4" customFormat="1" ht="12" customHeight="1">
      <c r="A289" s="76"/>
      <c r="B289" s="298" t="s">
        <v>96</v>
      </c>
      <c r="C289" s="299"/>
      <c r="D289" s="134"/>
      <c r="E289" s="138">
        <v>118</v>
      </c>
      <c r="F289" s="138">
        <v>118</v>
      </c>
      <c r="G289" s="138">
        <v>100</v>
      </c>
      <c r="H289" s="139">
        <v>0</v>
      </c>
      <c r="I289" s="140">
        <v>179</v>
      </c>
      <c r="J289" s="140">
        <v>179</v>
      </c>
      <c r="K289" s="138">
        <v>100</v>
      </c>
      <c r="L289" s="139">
        <v>0</v>
      </c>
      <c r="M289" s="280">
        <v>64292</v>
      </c>
      <c r="N289" s="284">
        <f>SUM(N283:N288)</f>
        <v>68153</v>
      </c>
      <c r="O289" s="180">
        <v>70368</v>
      </c>
      <c r="P289" s="181">
        <v>109.4506314938095</v>
      </c>
      <c r="Q289" s="202"/>
      <c r="R289" s="257"/>
      <c r="S289" s="256"/>
      <c r="T289" s="258"/>
      <c r="U289" s="209"/>
      <c r="V289" s="257"/>
      <c r="W289" s="256"/>
      <c r="X289" s="256"/>
      <c r="Y289" s="209"/>
      <c r="Z289" s="221"/>
      <c r="AA289" s="222"/>
      <c r="AB289" s="225"/>
      <c r="AC289" s="209"/>
      <c r="AD289" s="209"/>
      <c r="GV289" s="141">
        <v>118</v>
      </c>
      <c r="GW289" s="141">
        <v>118</v>
      </c>
      <c r="GX289" s="141">
        <v>179</v>
      </c>
      <c r="GY289" s="141">
        <v>179</v>
      </c>
      <c r="GZ289" s="141">
        <v>68500</v>
      </c>
    </row>
    <row r="290" spans="13:208" ht="12.75">
      <c r="M290" s="195"/>
      <c r="N290" s="195"/>
      <c r="Q290" s="202"/>
      <c r="R290" s="237"/>
      <c r="U290" s="209"/>
      <c r="Z290" s="221"/>
      <c r="AA290" s="222"/>
      <c r="AB290" s="225"/>
      <c r="GV290" s="184">
        <v>118</v>
      </c>
      <c r="GW290" s="184">
        <v>118</v>
      </c>
      <c r="GX290" s="184">
        <v>179</v>
      </c>
      <c r="GY290" s="184">
        <v>179</v>
      </c>
      <c r="GZ290" s="184">
        <v>68500</v>
      </c>
    </row>
    <row r="291" spans="1:30" s="3" customFormat="1" ht="15" customHeight="1">
      <c r="A291" s="325" t="s">
        <v>161</v>
      </c>
      <c r="B291" s="325"/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202"/>
      <c r="R291" s="203"/>
      <c r="S291" s="204"/>
      <c r="T291" s="205"/>
      <c r="U291" s="209"/>
      <c r="V291" s="204"/>
      <c r="W291" s="204"/>
      <c r="X291" s="204"/>
      <c r="Y291" s="204"/>
      <c r="Z291" s="221"/>
      <c r="AA291" s="222"/>
      <c r="AB291" s="225"/>
      <c r="AC291" s="204"/>
      <c r="AD291" s="204"/>
    </row>
    <row r="292" spans="1:30" s="4" customFormat="1" ht="12" customHeight="1">
      <c r="A292" s="326" t="s">
        <v>162</v>
      </c>
      <c r="B292" s="326"/>
      <c r="C292" s="326"/>
      <c r="D292" s="326"/>
      <c r="E292" s="326"/>
      <c r="F292" s="326"/>
      <c r="G292" s="326"/>
      <c r="H292" s="326"/>
      <c r="I292" s="326"/>
      <c r="J292" s="326"/>
      <c r="K292" s="326"/>
      <c r="L292" s="326"/>
      <c r="M292" s="326"/>
      <c r="N292" s="326"/>
      <c r="O292" s="326"/>
      <c r="P292" s="326"/>
      <c r="Q292" s="202"/>
      <c r="R292" s="207"/>
      <c r="S292" s="209"/>
      <c r="T292" s="210"/>
      <c r="U292" s="209"/>
      <c r="V292" s="209"/>
      <c r="W292" s="209"/>
      <c r="X292" s="209"/>
      <c r="Y292" s="209"/>
      <c r="Z292" s="221"/>
      <c r="AA292" s="222"/>
      <c r="AB292" s="225"/>
      <c r="AC292" s="209"/>
      <c r="AD292" s="209"/>
    </row>
    <row r="293" spans="1:30" s="4" customFormat="1" ht="12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163"/>
      <c r="P293" s="57"/>
      <c r="Q293" s="202"/>
      <c r="R293" s="212"/>
      <c r="S293" s="211"/>
      <c r="T293" s="213"/>
      <c r="U293" s="209"/>
      <c r="V293" s="212"/>
      <c r="W293" s="211"/>
      <c r="X293" s="212"/>
      <c r="Y293" s="209"/>
      <c r="Z293" s="221"/>
      <c r="AA293" s="222"/>
      <c r="AB293" s="225"/>
      <c r="AC293" s="209"/>
      <c r="AD293" s="209"/>
    </row>
    <row r="294" spans="1:30" s="4" customFormat="1" ht="12" customHeight="1">
      <c r="A294" s="310" t="s">
        <v>239</v>
      </c>
      <c r="B294" s="310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  <c r="O294" s="310"/>
      <c r="P294" s="310"/>
      <c r="Q294" s="202"/>
      <c r="R294" s="207"/>
      <c r="S294" s="209"/>
      <c r="T294" s="210"/>
      <c r="U294" s="209"/>
      <c r="V294" s="209"/>
      <c r="W294" s="209"/>
      <c r="X294" s="209"/>
      <c r="Y294" s="209"/>
      <c r="Z294" s="221"/>
      <c r="AA294" s="222"/>
      <c r="AB294" s="225"/>
      <c r="AC294" s="209"/>
      <c r="AD294" s="209"/>
    </row>
    <row r="295" spans="1:30" s="4" customFormat="1" ht="12" customHeight="1">
      <c r="A295" s="305"/>
      <c r="B295" s="305"/>
      <c r="C295" s="305"/>
      <c r="D295" s="305"/>
      <c r="E295" s="305"/>
      <c r="F295" s="305"/>
      <c r="G295" s="305"/>
      <c r="H295" s="305"/>
      <c r="I295" s="305"/>
      <c r="J295" s="305"/>
      <c r="K295" s="305"/>
      <c r="L295" s="305"/>
      <c r="M295" s="305"/>
      <c r="N295" s="305"/>
      <c r="O295" s="305"/>
      <c r="P295" s="305"/>
      <c r="Q295" s="202"/>
      <c r="R295" s="207"/>
      <c r="S295" s="209"/>
      <c r="T295" s="210"/>
      <c r="U295" s="209"/>
      <c r="V295" s="209"/>
      <c r="W295" s="209"/>
      <c r="X295" s="209"/>
      <c r="Y295" s="209"/>
      <c r="Z295" s="221"/>
      <c r="AA295" s="222"/>
      <c r="AB295" s="225"/>
      <c r="AC295" s="209"/>
      <c r="AD295" s="209"/>
    </row>
    <row r="296" spans="1:30" s="4" customFormat="1" ht="12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163"/>
      <c r="P296" s="59"/>
      <c r="Q296" s="202"/>
      <c r="R296" s="214"/>
      <c r="S296" s="211"/>
      <c r="T296" s="213"/>
      <c r="U296" s="209"/>
      <c r="V296" s="214"/>
      <c r="W296" s="211"/>
      <c r="X296" s="214"/>
      <c r="Y296" s="209"/>
      <c r="Z296" s="221"/>
      <c r="AA296" s="222"/>
      <c r="AB296" s="225"/>
      <c r="AC296" s="209"/>
      <c r="AD296" s="209"/>
    </row>
    <row r="297" spans="1:30" s="199" customFormat="1" ht="12" customHeight="1">
      <c r="A297" s="288" t="s">
        <v>281</v>
      </c>
      <c r="B297" s="293" t="s">
        <v>91</v>
      </c>
      <c r="C297" s="294"/>
      <c r="D297" s="288" t="s">
        <v>282</v>
      </c>
      <c r="E297" s="311" t="s">
        <v>166</v>
      </c>
      <c r="F297" s="313"/>
      <c r="G297" s="313"/>
      <c r="H297" s="312"/>
      <c r="I297" s="311" t="s">
        <v>92</v>
      </c>
      <c r="J297" s="313"/>
      <c r="K297" s="313"/>
      <c r="L297" s="312"/>
      <c r="M297" s="311" t="s">
        <v>167</v>
      </c>
      <c r="N297" s="313"/>
      <c r="O297" s="313"/>
      <c r="P297" s="312"/>
      <c r="Q297" s="202"/>
      <c r="R297" s="217"/>
      <c r="S297" s="217"/>
      <c r="T297" s="217"/>
      <c r="U297" s="209"/>
      <c r="V297" s="217"/>
      <c r="W297" s="217"/>
      <c r="X297" s="217"/>
      <c r="Y297" s="215"/>
      <c r="Z297" s="221"/>
      <c r="AA297" s="222"/>
      <c r="AB297" s="225"/>
      <c r="AC297" s="215"/>
      <c r="AD297" s="215"/>
    </row>
    <row r="298" spans="1:30" s="199" customFormat="1" ht="12" customHeight="1">
      <c r="A298" s="297"/>
      <c r="B298" s="295"/>
      <c r="C298" s="296"/>
      <c r="D298" s="297"/>
      <c r="E298" s="308" t="s">
        <v>93</v>
      </c>
      <c r="F298" s="311" t="s">
        <v>94</v>
      </c>
      <c r="G298" s="312"/>
      <c r="H298" s="308" t="s">
        <v>16</v>
      </c>
      <c r="I298" s="308" t="s">
        <v>93</v>
      </c>
      <c r="J298" s="311" t="s">
        <v>94</v>
      </c>
      <c r="K298" s="312"/>
      <c r="L298" s="308" t="s">
        <v>16</v>
      </c>
      <c r="M298" s="288" t="s">
        <v>283</v>
      </c>
      <c r="N298" s="285" t="s">
        <v>170</v>
      </c>
      <c r="O298" s="286"/>
      <c r="P298" s="287"/>
      <c r="Q298" s="202"/>
      <c r="R298" s="218"/>
      <c r="S298" s="217"/>
      <c r="T298" s="217"/>
      <c r="U298" s="209"/>
      <c r="V298" s="218"/>
      <c r="W298" s="217"/>
      <c r="X298" s="217"/>
      <c r="Y298" s="215"/>
      <c r="Z298" s="221"/>
      <c r="AA298" s="222"/>
      <c r="AB298" s="225"/>
      <c r="AC298" s="215"/>
      <c r="AD298" s="215"/>
    </row>
    <row r="299" spans="1:30" s="199" customFormat="1" ht="22.5">
      <c r="A299" s="289"/>
      <c r="B299" s="306" t="s">
        <v>240</v>
      </c>
      <c r="C299" s="307"/>
      <c r="D299" s="289"/>
      <c r="E299" s="309"/>
      <c r="F299" s="200" t="s">
        <v>172</v>
      </c>
      <c r="G299" s="198" t="s">
        <v>95</v>
      </c>
      <c r="H299" s="309"/>
      <c r="I299" s="309"/>
      <c r="J299" s="200" t="s">
        <v>172</v>
      </c>
      <c r="K299" s="198" t="s">
        <v>95</v>
      </c>
      <c r="L299" s="309"/>
      <c r="M299" s="289"/>
      <c r="N299" s="281" t="s">
        <v>293</v>
      </c>
      <c r="O299" s="281" t="s">
        <v>294</v>
      </c>
      <c r="P299" s="282" t="s">
        <v>95</v>
      </c>
      <c r="Q299" s="202"/>
      <c r="R299" s="218"/>
      <c r="S299" s="219"/>
      <c r="T299" s="220"/>
      <c r="U299" s="209"/>
      <c r="V299" s="218"/>
      <c r="W299" s="219"/>
      <c r="X299" s="217"/>
      <c r="Y299" s="215"/>
      <c r="Z299" s="221"/>
      <c r="AA299" s="222"/>
      <c r="AB299" s="225"/>
      <c r="AC299" s="215"/>
      <c r="AD299" s="215"/>
    </row>
    <row r="300" spans="1:30" s="4" customFormat="1" ht="12" customHeight="1">
      <c r="A300" s="61"/>
      <c r="B300" s="86" t="s">
        <v>125</v>
      </c>
      <c r="C300" s="87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164"/>
      <c r="P300" s="61"/>
      <c r="Q300" s="202"/>
      <c r="R300" s="209"/>
      <c r="S300" s="221"/>
      <c r="T300" s="210"/>
      <c r="U300" s="209"/>
      <c r="V300" s="209"/>
      <c r="W300" s="221"/>
      <c r="X300" s="209"/>
      <c r="Y300" s="209"/>
      <c r="Z300" s="221"/>
      <c r="AA300" s="222"/>
      <c r="AB300" s="225"/>
      <c r="AC300" s="209"/>
      <c r="AD300" s="209"/>
    </row>
    <row r="301" spans="1:208" s="4" customFormat="1" ht="12" customHeight="1">
      <c r="A301" s="190">
        <v>104080101000000</v>
      </c>
      <c r="B301" s="63">
        <v>1</v>
      </c>
      <c r="C301" s="70" t="s">
        <v>49</v>
      </c>
      <c r="D301" s="94"/>
      <c r="E301" s="65">
        <v>14</v>
      </c>
      <c r="F301" s="65">
        <v>14</v>
      </c>
      <c r="G301" s="65">
        <v>100</v>
      </c>
      <c r="H301" s="66">
        <v>0</v>
      </c>
      <c r="I301" s="65">
        <v>27</v>
      </c>
      <c r="J301" s="65">
        <v>27</v>
      </c>
      <c r="K301" s="65">
        <v>100</v>
      </c>
      <c r="L301" s="66">
        <v>0</v>
      </c>
      <c r="M301" s="271">
        <v>17230</v>
      </c>
      <c r="N301" s="67">
        <v>17704</v>
      </c>
      <c r="O301" s="67">
        <v>18415</v>
      </c>
      <c r="P301" s="171">
        <v>106.87753917585607</v>
      </c>
      <c r="Q301" s="202"/>
      <c r="R301" s="208"/>
      <c r="S301" s="208"/>
      <c r="T301" s="210"/>
      <c r="U301" s="209"/>
      <c r="V301" s="208"/>
      <c r="W301" s="208"/>
      <c r="X301" s="224"/>
      <c r="Y301" s="209"/>
      <c r="Z301" s="221"/>
      <c r="AA301" s="222"/>
      <c r="AB301" s="225"/>
      <c r="AC301" s="209"/>
      <c r="AD301" s="209"/>
      <c r="GV301" s="67">
        <v>14</v>
      </c>
      <c r="GW301" s="67">
        <v>14</v>
      </c>
      <c r="GX301" s="67">
        <v>27</v>
      </c>
      <c r="GY301" s="67">
        <v>27</v>
      </c>
      <c r="GZ301" s="67">
        <v>17800</v>
      </c>
    </row>
    <row r="302" spans="1:208" s="4" customFormat="1" ht="12" customHeight="1">
      <c r="A302" s="190">
        <v>104080102000000</v>
      </c>
      <c r="B302" s="63">
        <v>2</v>
      </c>
      <c r="C302" s="70" t="s">
        <v>53</v>
      </c>
      <c r="D302" s="94"/>
      <c r="E302" s="65">
        <v>18</v>
      </c>
      <c r="F302" s="65">
        <v>18</v>
      </c>
      <c r="G302" s="65">
        <v>100</v>
      </c>
      <c r="H302" s="66">
        <v>0</v>
      </c>
      <c r="I302" s="65">
        <v>25</v>
      </c>
      <c r="J302" s="65">
        <v>17</v>
      </c>
      <c r="K302" s="65">
        <v>68</v>
      </c>
      <c r="L302" s="66">
        <v>8</v>
      </c>
      <c r="M302" s="271">
        <v>8098</v>
      </c>
      <c r="N302" s="67">
        <v>11604</v>
      </c>
      <c r="O302" s="67">
        <v>11873</v>
      </c>
      <c r="P302" s="171">
        <v>146.6164485058039</v>
      </c>
      <c r="Q302" s="202"/>
      <c r="R302" s="208"/>
      <c r="S302" s="208"/>
      <c r="T302" s="210"/>
      <c r="U302" s="209"/>
      <c r="V302" s="208"/>
      <c r="W302" s="208"/>
      <c r="X302" s="224"/>
      <c r="Y302" s="209"/>
      <c r="Z302" s="221"/>
      <c r="AA302" s="222"/>
      <c r="AB302" s="225"/>
      <c r="AC302" s="209"/>
      <c r="AD302" s="209"/>
      <c r="GV302" s="67">
        <v>18</v>
      </c>
      <c r="GW302" s="67">
        <v>18</v>
      </c>
      <c r="GX302" s="67">
        <v>25</v>
      </c>
      <c r="GY302" s="67">
        <v>17</v>
      </c>
      <c r="GZ302" s="67">
        <v>11700</v>
      </c>
    </row>
    <row r="303" spans="1:208" s="4" customFormat="1" ht="12" customHeight="1">
      <c r="A303" s="190">
        <v>104080103000000</v>
      </c>
      <c r="B303" s="63">
        <v>3</v>
      </c>
      <c r="C303" s="70" t="s">
        <v>262</v>
      </c>
      <c r="D303" s="94"/>
      <c r="E303" s="65">
        <v>15</v>
      </c>
      <c r="F303" s="65">
        <v>15</v>
      </c>
      <c r="G303" s="65">
        <v>100</v>
      </c>
      <c r="H303" s="66">
        <v>0</v>
      </c>
      <c r="I303" s="65">
        <v>51</v>
      </c>
      <c r="J303" s="65">
        <v>51</v>
      </c>
      <c r="K303" s="65">
        <v>100</v>
      </c>
      <c r="L303" s="66">
        <v>0</v>
      </c>
      <c r="M303" s="271">
        <v>24713</v>
      </c>
      <c r="N303" s="67">
        <v>26027</v>
      </c>
      <c r="O303" s="67">
        <v>26848</v>
      </c>
      <c r="P303" s="171">
        <v>108.63917776069276</v>
      </c>
      <c r="Q303" s="202"/>
      <c r="R303" s="208"/>
      <c r="S303" s="208"/>
      <c r="T303" s="210"/>
      <c r="U303" s="209"/>
      <c r="V303" s="208"/>
      <c r="W303" s="208"/>
      <c r="X303" s="224"/>
      <c r="Y303" s="209"/>
      <c r="Z303" s="221"/>
      <c r="AA303" s="222"/>
      <c r="AB303" s="225"/>
      <c r="AC303" s="209"/>
      <c r="AD303" s="209"/>
      <c r="GV303" s="67">
        <v>15</v>
      </c>
      <c r="GW303" s="67">
        <v>15</v>
      </c>
      <c r="GX303" s="67">
        <v>51</v>
      </c>
      <c r="GY303" s="67">
        <v>51</v>
      </c>
      <c r="GZ303" s="67">
        <v>26400</v>
      </c>
    </row>
    <row r="304" spans="1:208" s="4" customFormat="1" ht="12" customHeight="1">
      <c r="A304" s="191"/>
      <c r="B304" s="69" t="s">
        <v>126</v>
      </c>
      <c r="C304" s="70"/>
      <c r="D304" s="94"/>
      <c r="E304" s="65"/>
      <c r="F304" s="65"/>
      <c r="G304" s="65"/>
      <c r="H304" s="66"/>
      <c r="I304" s="65"/>
      <c r="J304" s="65"/>
      <c r="K304" s="65"/>
      <c r="L304" s="66"/>
      <c r="M304" s="271"/>
      <c r="N304" s="67"/>
      <c r="O304" s="67"/>
      <c r="P304" s="171"/>
      <c r="Q304" s="202"/>
      <c r="R304" s="208"/>
      <c r="S304" s="208"/>
      <c r="T304" s="210"/>
      <c r="U304" s="209"/>
      <c r="V304" s="208"/>
      <c r="W304" s="208"/>
      <c r="X304" s="224"/>
      <c r="Y304" s="209"/>
      <c r="Z304" s="221"/>
      <c r="AA304" s="222"/>
      <c r="AB304" s="225"/>
      <c r="AC304" s="209"/>
      <c r="AD304" s="209"/>
      <c r="GV304" s="67"/>
      <c r="GW304" s="67"/>
      <c r="GX304" s="67"/>
      <c r="GY304" s="67"/>
      <c r="GZ304" s="67"/>
    </row>
    <row r="305" spans="1:208" s="4" customFormat="1" ht="12" customHeight="1">
      <c r="A305" s="190">
        <v>104080207000000</v>
      </c>
      <c r="B305" s="63">
        <v>4</v>
      </c>
      <c r="C305" s="70" t="s">
        <v>48</v>
      </c>
      <c r="D305" s="94"/>
      <c r="E305" s="65">
        <v>22</v>
      </c>
      <c r="F305" s="65">
        <v>22</v>
      </c>
      <c r="G305" s="65">
        <v>100</v>
      </c>
      <c r="H305" s="66">
        <v>0</v>
      </c>
      <c r="I305" s="65">
        <v>15</v>
      </c>
      <c r="J305" s="65">
        <v>15</v>
      </c>
      <c r="K305" s="65">
        <v>100</v>
      </c>
      <c r="L305" s="66">
        <v>0</v>
      </c>
      <c r="M305" s="271">
        <v>5989</v>
      </c>
      <c r="N305" s="67">
        <v>6548</v>
      </c>
      <c r="O305" s="67">
        <v>6759</v>
      </c>
      <c r="P305" s="171">
        <v>112.85690432459509</v>
      </c>
      <c r="Q305" s="202"/>
      <c r="R305" s="208"/>
      <c r="S305" s="208"/>
      <c r="T305" s="210"/>
      <c r="U305" s="209"/>
      <c r="V305" s="208"/>
      <c r="W305" s="208"/>
      <c r="X305" s="224"/>
      <c r="Y305" s="209"/>
      <c r="Z305" s="221"/>
      <c r="AA305" s="222"/>
      <c r="AB305" s="225"/>
      <c r="AC305" s="209"/>
      <c r="AD305" s="209"/>
      <c r="GV305" s="67">
        <v>22</v>
      </c>
      <c r="GW305" s="67">
        <v>22</v>
      </c>
      <c r="GX305" s="67">
        <v>15</v>
      </c>
      <c r="GY305" s="67">
        <v>15</v>
      </c>
      <c r="GZ305" s="67">
        <v>6600</v>
      </c>
    </row>
    <row r="306" spans="1:208" s="4" customFormat="1" ht="12" customHeight="1">
      <c r="A306" s="190">
        <v>104080208000000</v>
      </c>
      <c r="B306" s="63">
        <v>5</v>
      </c>
      <c r="C306" s="70" t="s">
        <v>56</v>
      </c>
      <c r="D306" s="94"/>
      <c r="E306" s="65">
        <v>14</v>
      </c>
      <c r="F306" s="65">
        <v>14</v>
      </c>
      <c r="G306" s="65">
        <v>100</v>
      </c>
      <c r="H306" s="66">
        <v>0</v>
      </c>
      <c r="I306" s="65">
        <v>26</v>
      </c>
      <c r="J306" s="65">
        <v>26</v>
      </c>
      <c r="K306" s="65">
        <v>100</v>
      </c>
      <c r="L306" s="66">
        <v>0</v>
      </c>
      <c r="M306" s="271">
        <v>8709</v>
      </c>
      <c r="N306" s="67">
        <v>10324</v>
      </c>
      <c r="O306" s="67">
        <v>10548</v>
      </c>
      <c r="P306" s="171">
        <v>121.11608680675164</v>
      </c>
      <c r="Q306" s="202"/>
      <c r="R306" s="208"/>
      <c r="S306" s="208"/>
      <c r="T306" s="210"/>
      <c r="U306" s="209"/>
      <c r="V306" s="208"/>
      <c r="W306" s="208"/>
      <c r="X306" s="224"/>
      <c r="Y306" s="209"/>
      <c r="Z306" s="221"/>
      <c r="AA306" s="222"/>
      <c r="AB306" s="225"/>
      <c r="AC306" s="209"/>
      <c r="AD306" s="209"/>
      <c r="GV306" s="67">
        <v>14</v>
      </c>
      <c r="GW306" s="67">
        <v>14</v>
      </c>
      <c r="GX306" s="67">
        <v>26</v>
      </c>
      <c r="GY306" s="67">
        <v>26</v>
      </c>
      <c r="GZ306" s="67">
        <v>10400</v>
      </c>
    </row>
    <row r="307" spans="1:208" s="4" customFormat="1" ht="12" customHeight="1">
      <c r="A307" s="190">
        <v>104080209000000</v>
      </c>
      <c r="B307" s="63">
        <v>6</v>
      </c>
      <c r="C307" s="70" t="s">
        <v>66</v>
      </c>
      <c r="D307" s="94"/>
      <c r="E307" s="65">
        <v>11</v>
      </c>
      <c r="F307" s="65">
        <v>11</v>
      </c>
      <c r="G307" s="65">
        <v>100</v>
      </c>
      <c r="H307" s="66">
        <v>0</v>
      </c>
      <c r="I307" s="65">
        <v>19</v>
      </c>
      <c r="J307" s="65">
        <v>17</v>
      </c>
      <c r="K307" s="65">
        <v>89.47368421052632</v>
      </c>
      <c r="L307" s="66">
        <v>2</v>
      </c>
      <c r="M307" s="271">
        <v>5725</v>
      </c>
      <c r="N307" s="67">
        <v>6983</v>
      </c>
      <c r="O307" s="67">
        <v>7128</v>
      </c>
      <c r="P307" s="171">
        <v>124.5065502183406</v>
      </c>
      <c r="Q307" s="202"/>
      <c r="R307" s="208"/>
      <c r="S307" s="208"/>
      <c r="T307" s="210"/>
      <c r="U307" s="209"/>
      <c r="V307" s="208"/>
      <c r="W307" s="208"/>
      <c r="X307" s="224"/>
      <c r="Y307" s="209"/>
      <c r="Z307" s="221"/>
      <c r="AA307" s="222"/>
      <c r="AB307" s="225"/>
      <c r="AC307" s="209"/>
      <c r="AD307" s="209"/>
      <c r="GV307" s="67">
        <v>11</v>
      </c>
      <c r="GW307" s="67">
        <v>11</v>
      </c>
      <c r="GX307" s="67">
        <v>19</v>
      </c>
      <c r="GY307" s="67">
        <v>17</v>
      </c>
      <c r="GZ307" s="67">
        <v>7000</v>
      </c>
    </row>
    <row r="308" spans="1:208" s="4" customFormat="1" ht="12" customHeight="1">
      <c r="A308" s="190">
        <v>104080210000000</v>
      </c>
      <c r="B308" s="73">
        <v>7</v>
      </c>
      <c r="C308" s="74" t="s">
        <v>12</v>
      </c>
      <c r="D308" s="98"/>
      <c r="E308" s="80">
        <v>17</v>
      </c>
      <c r="F308" s="80">
        <v>17</v>
      </c>
      <c r="G308" s="80">
        <v>100</v>
      </c>
      <c r="H308" s="78">
        <v>0</v>
      </c>
      <c r="I308" s="65">
        <v>33</v>
      </c>
      <c r="J308" s="65">
        <v>33</v>
      </c>
      <c r="K308" s="80">
        <v>100</v>
      </c>
      <c r="L308" s="78">
        <v>0</v>
      </c>
      <c r="M308" s="271">
        <v>7161</v>
      </c>
      <c r="N308" s="79">
        <v>7642</v>
      </c>
      <c r="O308" s="79">
        <v>7795</v>
      </c>
      <c r="P308" s="173">
        <v>108.85351207931852</v>
      </c>
      <c r="Q308" s="202"/>
      <c r="R308" s="208"/>
      <c r="S308" s="208"/>
      <c r="T308" s="210"/>
      <c r="U308" s="209"/>
      <c r="V308" s="208"/>
      <c r="W308" s="208"/>
      <c r="X308" s="224"/>
      <c r="Y308" s="209"/>
      <c r="Z308" s="221"/>
      <c r="AA308" s="222"/>
      <c r="AB308" s="225"/>
      <c r="AC308" s="209"/>
      <c r="AD308" s="209"/>
      <c r="GV308" s="79">
        <v>17</v>
      </c>
      <c r="GW308" s="79">
        <v>17</v>
      </c>
      <c r="GX308" s="79">
        <v>33</v>
      </c>
      <c r="GY308" s="79">
        <v>33</v>
      </c>
      <c r="GZ308" s="79">
        <v>7700</v>
      </c>
    </row>
    <row r="309" spans="1:208" s="4" customFormat="1" ht="12" customHeight="1">
      <c r="A309" s="76"/>
      <c r="B309" s="298" t="s">
        <v>96</v>
      </c>
      <c r="C309" s="299"/>
      <c r="D309" s="300"/>
      <c r="E309" s="105">
        <v>111</v>
      </c>
      <c r="F309" s="105">
        <v>111</v>
      </c>
      <c r="G309" s="105">
        <v>100</v>
      </c>
      <c r="H309" s="106">
        <v>0</v>
      </c>
      <c r="I309" s="83">
        <v>196</v>
      </c>
      <c r="J309" s="83">
        <v>186</v>
      </c>
      <c r="K309" s="105">
        <v>94.89795918367348</v>
      </c>
      <c r="L309" s="105">
        <v>10</v>
      </c>
      <c r="M309" s="272">
        <v>77625</v>
      </c>
      <c r="N309" s="283">
        <f>SUM(N301:N308)</f>
        <v>86832</v>
      </c>
      <c r="O309" s="83">
        <v>89366</v>
      </c>
      <c r="P309" s="105">
        <v>115.12528180354266</v>
      </c>
      <c r="Q309" s="202"/>
      <c r="R309" s="227"/>
      <c r="S309" s="227"/>
      <c r="T309" s="228"/>
      <c r="U309" s="209"/>
      <c r="V309" s="227"/>
      <c r="W309" s="227"/>
      <c r="X309" s="227"/>
      <c r="Y309" s="209"/>
      <c r="Z309" s="221"/>
      <c r="AA309" s="222"/>
      <c r="AB309" s="225"/>
      <c r="AC309" s="209"/>
      <c r="AD309" s="209"/>
      <c r="GV309" s="85">
        <v>111</v>
      </c>
      <c r="GW309" s="85">
        <v>111</v>
      </c>
      <c r="GX309" s="85">
        <v>196</v>
      </c>
      <c r="GY309" s="85">
        <v>186</v>
      </c>
      <c r="GZ309" s="85">
        <v>87600</v>
      </c>
    </row>
    <row r="310" spans="13:208" ht="12.75">
      <c r="M310" s="195"/>
      <c r="N310" s="195"/>
      <c r="R310" s="237"/>
      <c r="U310" s="209"/>
      <c r="V310" s="237"/>
      <c r="Z310" s="221"/>
      <c r="AA310" s="222"/>
      <c r="AB310" s="225"/>
      <c r="GV310" s="182">
        <v>111</v>
      </c>
      <c r="GW310" s="182">
        <v>111</v>
      </c>
      <c r="GX310" s="182">
        <v>196</v>
      </c>
      <c r="GY310" s="182">
        <v>186</v>
      </c>
      <c r="GZ310" s="182">
        <v>87600</v>
      </c>
    </row>
    <row r="311" spans="1:208" s="5" customFormat="1" ht="15.75">
      <c r="A311" s="301" t="s">
        <v>263</v>
      </c>
      <c r="B311" s="301"/>
      <c r="C311" s="301"/>
      <c r="D311" s="301"/>
      <c r="E311" s="301"/>
      <c r="F311" s="301"/>
      <c r="G311" s="301"/>
      <c r="H311" s="301"/>
      <c r="I311" s="301"/>
      <c r="J311" s="301"/>
      <c r="K311" s="301"/>
      <c r="L311" s="301"/>
      <c r="M311" s="301"/>
      <c r="N311" s="301"/>
      <c r="O311" s="301"/>
      <c r="P311" s="301"/>
      <c r="Q311" s="260"/>
      <c r="R311" s="260"/>
      <c r="S311" s="261"/>
      <c r="T311" s="262"/>
      <c r="U311" s="209"/>
      <c r="V311" s="261"/>
      <c r="W311" s="261"/>
      <c r="X311" s="261"/>
      <c r="Y311" s="261"/>
      <c r="Z311" s="221"/>
      <c r="AA311" s="222"/>
      <c r="AB311" s="225"/>
      <c r="AC311" s="261"/>
      <c r="AD311" s="261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GV311" s="142"/>
      <c r="GW311" s="142"/>
      <c r="GX311" s="142"/>
      <c r="GY311" s="142"/>
      <c r="GZ311" s="142"/>
    </row>
    <row r="312" spans="1:208" s="144" customFormat="1" ht="18">
      <c r="A312" s="302" t="s">
        <v>68</v>
      </c>
      <c r="B312" s="302"/>
      <c r="C312" s="302"/>
      <c r="D312" s="302"/>
      <c r="E312" s="302"/>
      <c r="F312" s="302"/>
      <c r="G312" s="302"/>
      <c r="H312" s="302"/>
      <c r="I312" s="302"/>
      <c r="J312" s="302"/>
      <c r="K312" s="302"/>
      <c r="L312" s="302"/>
      <c r="M312" s="302"/>
      <c r="N312" s="302"/>
      <c r="O312" s="302"/>
      <c r="P312" s="302"/>
      <c r="Q312" s="263"/>
      <c r="R312" s="263"/>
      <c r="S312" s="264"/>
      <c r="T312" s="265"/>
      <c r="U312" s="209"/>
      <c r="V312" s="264"/>
      <c r="W312" s="264"/>
      <c r="X312" s="264"/>
      <c r="Y312" s="264"/>
      <c r="Z312" s="221"/>
      <c r="AA312" s="222"/>
      <c r="AB312" s="225"/>
      <c r="AC312" s="264"/>
      <c r="AD312" s="264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GV312" s="143"/>
      <c r="GW312" s="143"/>
      <c r="GX312" s="143"/>
      <c r="GY312" s="143"/>
      <c r="GZ312" s="143"/>
    </row>
    <row r="313" spans="1:208" s="4" customFormat="1" ht="12.75">
      <c r="A313" s="303" t="s">
        <v>239</v>
      </c>
      <c r="B313" s="303"/>
      <c r="C313" s="303"/>
      <c r="D313" s="303"/>
      <c r="E313" s="303"/>
      <c r="F313" s="303"/>
      <c r="G313" s="303"/>
      <c r="H313" s="303"/>
      <c r="I313" s="303"/>
      <c r="J313" s="303"/>
      <c r="K313" s="303"/>
      <c r="L313" s="303"/>
      <c r="M313" s="303"/>
      <c r="N313" s="303"/>
      <c r="O313" s="303"/>
      <c r="P313" s="303"/>
      <c r="Q313" s="207"/>
      <c r="R313" s="207"/>
      <c r="S313" s="266"/>
      <c r="T313" s="210"/>
      <c r="U313" s="209"/>
      <c r="V313" s="266"/>
      <c r="W313" s="266"/>
      <c r="X313" s="266"/>
      <c r="Y313" s="266"/>
      <c r="Z313" s="221"/>
      <c r="AA313" s="222"/>
      <c r="AB313" s="225"/>
      <c r="AC313" s="266"/>
      <c r="AD313" s="266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GV313" s="145"/>
      <c r="GW313" s="145"/>
      <c r="GX313" s="145"/>
      <c r="GY313" s="145"/>
      <c r="GZ313" s="145"/>
    </row>
    <row r="314" spans="1:208" s="4" customFormat="1" ht="11.25">
      <c r="A314" s="304"/>
      <c r="B314" s="304"/>
      <c r="C314" s="304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  <c r="O314" s="304"/>
      <c r="P314" s="304"/>
      <c r="Q314" s="207"/>
      <c r="R314" s="207"/>
      <c r="S314" s="266"/>
      <c r="T314" s="210"/>
      <c r="U314" s="209"/>
      <c r="V314" s="266"/>
      <c r="W314" s="266"/>
      <c r="X314" s="266"/>
      <c r="Y314" s="266"/>
      <c r="Z314" s="221"/>
      <c r="AA314" s="222"/>
      <c r="AB314" s="225"/>
      <c r="AC314" s="266"/>
      <c r="AD314" s="266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GV314" s="145"/>
      <c r="GW314" s="145"/>
      <c r="GX314" s="145"/>
      <c r="GY314" s="145"/>
      <c r="GZ314" s="145"/>
    </row>
    <row r="315" spans="3:208" s="4" customFormat="1" ht="11.25">
      <c r="C315" s="145"/>
      <c r="E315" s="145"/>
      <c r="F315" s="145"/>
      <c r="M315" s="145"/>
      <c r="N315" s="145"/>
      <c r="O315" s="167"/>
      <c r="Q315" s="207"/>
      <c r="R315" s="266"/>
      <c r="S315" s="221"/>
      <c r="T315" s="210"/>
      <c r="U315" s="209"/>
      <c r="V315" s="266"/>
      <c r="W315" s="221"/>
      <c r="X315" s="209"/>
      <c r="Y315" s="266"/>
      <c r="Z315" s="221"/>
      <c r="AA315" s="222"/>
      <c r="AB315" s="225"/>
      <c r="AC315" s="266"/>
      <c r="AD315" s="266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GV315" s="145"/>
      <c r="GW315" s="145"/>
      <c r="GX315" s="145"/>
      <c r="GY315" s="145"/>
      <c r="GZ315" s="145"/>
    </row>
    <row r="316" spans="1:207" s="4" customFormat="1" ht="12" customHeight="1">
      <c r="A316" s="316" t="s">
        <v>264</v>
      </c>
      <c r="B316" s="317"/>
      <c r="C316" s="290" t="s">
        <v>250</v>
      </c>
      <c r="D316" s="292"/>
      <c r="E316" s="290" t="s">
        <v>265</v>
      </c>
      <c r="F316" s="291"/>
      <c r="G316" s="292"/>
      <c r="H316" s="322" t="s">
        <v>16</v>
      </c>
      <c r="I316" s="290" t="s">
        <v>266</v>
      </c>
      <c r="J316" s="291"/>
      <c r="K316" s="292"/>
      <c r="L316" s="322" t="s">
        <v>16</v>
      </c>
      <c r="M316" s="290" t="s">
        <v>267</v>
      </c>
      <c r="N316" s="291"/>
      <c r="O316" s="291"/>
      <c r="P316" s="292"/>
      <c r="Q316" s="207"/>
      <c r="R316" s="267"/>
      <c r="S316" s="267"/>
      <c r="T316" s="267"/>
      <c r="U316" s="209"/>
      <c r="V316" s="267"/>
      <c r="W316" s="267"/>
      <c r="X316" s="267"/>
      <c r="Y316" s="209"/>
      <c r="Z316" s="221"/>
      <c r="AA316" s="222"/>
      <c r="AB316" s="225"/>
      <c r="AC316" s="209"/>
      <c r="AD316" s="209"/>
      <c r="GU316" s="145"/>
      <c r="GV316" s="145"/>
      <c r="GW316" s="145"/>
      <c r="GX316" s="145"/>
      <c r="GY316" s="145"/>
    </row>
    <row r="317" spans="1:207" s="4" customFormat="1" ht="11.25" customHeight="1">
      <c r="A317" s="318"/>
      <c r="B317" s="319"/>
      <c r="C317" s="330" t="s">
        <v>284</v>
      </c>
      <c r="D317" s="322" t="s">
        <v>95</v>
      </c>
      <c r="E317" s="314" t="s">
        <v>93</v>
      </c>
      <c r="F317" s="290" t="s">
        <v>94</v>
      </c>
      <c r="G317" s="292"/>
      <c r="H317" s="323"/>
      <c r="I317" s="314" t="s">
        <v>93</v>
      </c>
      <c r="J317" s="290" t="s">
        <v>94</v>
      </c>
      <c r="K317" s="292"/>
      <c r="L317" s="323"/>
      <c r="M317" s="288" t="s">
        <v>283</v>
      </c>
      <c r="N317" s="285" t="s">
        <v>170</v>
      </c>
      <c r="O317" s="286"/>
      <c r="P317" s="287"/>
      <c r="Q317" s="207"/>
      <c r="R317" s="268"/>
      <c r="S317" s="267"/>
      <c r="T317" s="267"/>
      <c r="U317" s="209"/>
      <c r="V317" s="268"/>
      <c r="W317" s="267"/>
      <c r="X317" s="267"/>
      <c r="Y317" s="209"/>
      <c r="Z317" s="221"/>
      <c r="AA317" s="222"/>
      <c r="AB317" s="225"/>
      <c r="AC317" s="209"/>
      <c r="AD317" s="209"/>
      <c r="GU317" s="145"/>
      <c r="GV317" s="145"/>
      <c r="GW317" s="145"/>
      <c r="GX317" s="145"/>
      <c r="GY317" s="145"/>
    </row>
    <row r="318" spans="1:207" s="4" customFormat="1" ht="22.5">
      <c r="A318" s="320"/>
      <c r="B318" s="321"/>
      <c r="C318" s="331"/>
      <c r="D318" s="324"/>
      <c r="E318" s="315"/>
      <c r="F318" s="201" t="s">
        <v>172</v>
      </c>
      <c r="G318" s="197" t="s">
        <v>95</v>
      </c>
      <c r="H318" s="324"/>
      <c r="I318" s="315"/>
      <c r="J318" s="201" t="s">
        <v>172</v>
      </c>
      <c r="K318" s="197" t="s">
        <v>95</v>
      </c>
      <c r="L318" s="324"/>
      <c r="M318" s="289"/>
      <c r="N318" s="281" t="s">
        <v>293</v>
      </c>
      <c r="O318" s="281" t="s">
        <v>294</v>
      </c>
      <c r="P318" s="282" t="s">
        <v>95</v>
      </c>
      <c r="Q318" s="207"/>
      <c r="R318" s="268"/>
      <c r="S318" s="219"/>
      <c r="T318" s="220"/>
      <c r="U318" s="209"/>
      <c r="V318" s="268"/>
      <c r="W318" s="219"/>
      <c r="X318" s="267"/>
      <c r="Y318" s="209"/>
      <c r="Z318" s="221"/>
      <c r="AA318" s="222"/>
      <c r="AB318" s="225"/>
      <c r="AC318" s="209"/>
      <c r="AD318" s="209"/>
      <c r="GU318" s="145"/>
      <c r="GV318" s="145"/>
      <c r="GW318" s="145"/>
      <c r="GX318" s="145"/>
      <c r="GY318" s="145"/>
    </row>
    <row r="319" spans="1:208" s="4" customFormat="1" ht="19.5" customHeight="1">
      <c r="A319" s="336" t="s">
        <v>269</v>
      </c>
      <c r="B319" s="337"/>
      <c r="C319" s="147">
        <v>9</v>
      </c>
      <c r="D319" s="65">
        <v>100</v>
      </c>
      <c r="E319" s="147">
        <v>157</v>
      </c>
      <c r="F319" s="147">
        <v>157</v>
      </c>
      <c r="G319" s="65">
        <v>100</v>
      </c>
      <c r="H319" s="147">
        <v>0</v>
      </c>
      <c r="I319" s="147">
        <v>487</v>
      </c>
      <c r="J319" s="147">
        <v>473</v>
      </c>
      <c r="K319" s="65">
        <v>97.1252566735113</v>
      </c>
      <c r="L319" s="147">
        <v>14</v>
      </c>
      <c r="M319" s="147">
        <v>50641</v>
      </c>
      <c r="N319" s="65">
        <f>+N21</f>
        <v>55807</v>
      </c>
      <c r="O319" s="65">
        <v>57587</v>
      </c>
      <c r="P319" s="147">
        <v>113.71615884362474</v>
      </c>
      <c r="Q319" s="207"/>
      <c r="R319" s="269"/>
      <c r="S319" s="221"/>
      <c r="T319" s="210"/>
      <c r="U319" s="209"/>
      <c r="V319" s="269"/>
      <c r="W319" s="221"/>
      <c r="X319" s="269"/>
      <c r="Y319" s="266"/>
      <c r="Z319" s="221"/>
      <c r="AA319" s="222"/>
      <c r="AB319" s="225"/>
      <c r="AC319" s="266"/>
      <c r="AD319" s="266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GV319" s="145"/>
      <c r="GW319" s="145"/>
      <c r="GX319" s="145"/>
      <c r="GY319" s="145"/>
      <c r="GZ319" s="145"/>
    </row>
    <row r="320" spans="1:208" s="4" customFormat="1" ht="19.5" customHeight="1">
      <c r="A320" s="334" t="s">
        <v>270</v>
      </c>
      <c r="B320" s="335"/>
      <c r="C320" s="147">
        <v>15</v>
      </c>
      <c r="D320" s="65">
        <v>100</v>
      </c>
      <c r="E320" s="147">
        <v>421</v>
      </c>
      <c r="F320" s="147">
        <v>421</v>
      </c>
      <c r="G320" s="65">
        <v>100</v>
      </c>
      <c r="H320" s="147">
        <v>0</v>
      </c>
      <c r="I320" s="147">
        <v>2005</v>
      </c>
      <c r="J320" s="147">
        <v>1992</v>
      </c>
      <c r="K320" s="65">
        <v>99.35162094763092</v>
      </c>
      <c r="L320" s="147">
        <v>13</v>
      </c>
      <c r="M320" s="147">
        <v>165718</v>
      </c>
      <c r="N320" s="65">
        <f>+N55</f>
        <v>177886</v>
      </c>
      <c r="O320" s="65">
        <v>183254</v>
      </c>
      <c r="P320" s="147">
        <v>110.58183178652892</v>
      </c>
      <c r="Q320" s="207"/>
      <c r="R320" s="269"/>
      <c r="S320" s="221"/>
      <c r="T320" s="210"/>
      <c r="U320" s="209"/>
      <c r="V320" s="269"/>
      <c r="W320" s="221"/>
      <c r="X320" s="269"/>
      <c r="Y320" s="266"/>
      <c r="Z320" s="221"/>
      <c r="AA320" s="222"/>
      <c r="AB320" s="225"/>
      <c r="AC320" s="266"/>
      <c r="AD320" s="266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GV320" s="145"/>
      <c r="GW320" s="145"/>
      <c r="GX320" s="145"/>
      <c r="GY320" s="145"/>
      <c r="GZ320" s="145"/>
    </row>
    <row r="321" spans="1:208" s="4" customFormat="1" ht="19.5" customHeight="1">
      <c r="A321" s="334" t="s">
        <v>271</v>
      </c>
      <c r="B321" s="335"/>
      <c r="C321" s="147">
        <v>5</v>
      </c>
      <c r="D321" s="65">
        <v>100</v>
      </c>
      <c r="E321" s="147">
        <v>120</v>
      </c>
      <c r="F321" s="147">
        <v>120</v>
      </c>
      <c r="G321" s="65">
        <v>100</v>
      </c>
      <c r="H321" s="147">
        <v>0</v>
      </c>
      <c r="I321" s="147">
        <v>241</v>
      </c>
      <c r="J321" s="147">
        <v>228</v>
      </c>
      <c r="K321" s="65">
        <v>94.6058091286307</v>
      </c>
      <c r="L321" s="147">
        <v>13</v>
      </c>
      <c r="M321" s="147">
        <v>106809</v>
      </c>
      <c r="N321" s="65">
        <f>+N74</f>
        <v>120371</v>
      </c>
      <c r="O321" s="65">
        <v>123561</v>
      </c>
      <c r="P321" s="147">
        <v>115.68407156700277</v>
      </c>
      <c r="Q321" s="207"/>
      <c r="R321" s="269"/>
      <c r="S321" s="221"/>
      <c r="T321" s="210"/>
      <c r="U321" s="209"/>
      <c r="V321" s="269"/>
      <c r="W321" s="221"/>
      <c r="X321" s="269"/>
      <c r="Y321" s="266"/>
      <c r="Z321" s="221"/>
      <c r="AA321" s="222"/>
      <c r="AB321" s="225"/>
      <c r="AC321" s="266"/>
      <c r="AD321" s="266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GV321" s="145"/>
      <c r="GW321" s="145"/>
      <c r="GX321" s="145"/>
      <c r="GY321" s="145"/>
      <c r="GZ321" s="145"/>
    </row>
    <row r="322" spans="1:208" s="4" customFormat="1" ht="19.5" customHeight="1">
      <c r="A322" s="334" t="s">
        <v>272</v>
      </c>
      <c r="B322" s="335"/>
      <c r="C322" s="147">
        <v>5</v>
      </c>
      <c r="D322" s="65">
        <v>100</v>
      </c>
      <c r="E322" s="147">
        <v>96</v>
      </c>
      <c r="F322" s="147">
        <v>96</v>
      </c>
      <c r="G322" s="65">
        <v>100</v>
      </c>
      <c r="H322" s="147">
        <v>0</v>
      </c>
      <c r="I322" s="147">
        <v>166</v>
      </c>
      <c r="J322" s="147">
        <v>165</v>
      </c>
      <c r="K322" s="65">
        <v>99.3975903614458</v>
      </c>
      <c r="L322" s="147">
        <v>1</v>
      </c>
      <c r="M322" s="147">
        <v>87113</v>
      </c>
      <c r="N322" s="65">
        <f>+N91</f>
        <v>97410</v>
      </c>
      <c r="O322" s="65">
        <v>99972</v>
      </c>
      <c r="P322" s="147">
        <v>114.76128706392845</v>
      </c>
      <c r="Q322" s="207"/>
      <c r="R322" s="269"/>
      <c r="S322" s="221"/>
      <c r="T322" s="210"/>
      <c r="U322" s="209"/>
      <c r="V322" s="269"/>
      <c r="W322" s="221"/>
      <c r="X322" s="269"/>
      <c r="Y322" s="266"/>
      <c r="Z322" s="221"/>
      <c r="AA322" s="222"/>
      <c r="AB322" s="225"/>
      <c r="AC322" s="266"/>
      <c r="AD322" s="266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GV322" s="145"/>
      <c r="GW322" s="145"/>
      <c r="GX322" s="145"/>
      <c r="GY322" s="145"/>
      <c r="GZ322" s="145"/>
    </row>
    <row r="323" spans="1:208" s="4" customFormat="1" ht="19.5" customHeight="1">
      <c r="A323" s="334" t="s">
        <v>273</v>
      </c>
      <c r="B323" s="335"/>
      <c r="C323" s="147">
        <v>10</v>
      </c>
      <c r="D323" s="65">
        <v>100</v>
      </c>
      <c r="E323" s="147">
        <v>291</v>
      </c>
      <c r="F323" s="147">
        <v>291</v>
      </c>
      <c r="G323" s="65">
        <v>100</v>
      </c>
      <c r="H323" s="147">
        <v>0</v>
      </c>
      <c r="I323" s="147">
        <v>539</v>
      </c>
      <c r="J323" s="147">
        <v>517</v>
      </c>
      <c r="K323" s="65">
        <v>95.91836734693877</v>
      </c>
      <c r="L323" s="147">
        <v>22</v>
      </c>
      <c r="M323" s="147">
        <v>143075</v>
      </c>
      <c r="N323" s="65">
        <f>+N115</f>
        <v>133917</v>
      </c>
      <c r="O323" s="65">
        <v>138813</v>
      </c>
      <c r="P323" s="147">
        <v>97.02114275729512</v>
      </c>
      <c r="Q323" s="207"/>
      <c r="R323" s="269"/>
      <c r="S323" s="221"/>
      <c r="T323" s="210"/>
      <c r="U323" s="209"/>
      <c r="V323" s="269"/>
      <c r="W323" s="221"/>
      <c r="X323" s="269"/>
      <c r="Y323" s="266"/>
      <c r="Z323" s="221"/>
      <c r="AA323" s="222"/>
      <c r="AB323" s="225"/>
      <c r="AC323" s="266"/>
      <c r="AD323" s="266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GV323" s="145"/>
      <c r="GW323" s="145"/>
      <c r="GX323" s="145"/>
      <c r="GY323" s="145"/>
      <c r="GZ323" s="145"/>
    </row>
    <row r="324" spans="1:208" s="4" customFormat="1" ht="19.5" customHeight="1">
      <c r="A324" s="334" t="s">
        <v>274</v>
      </c>
      <c r="B324" s="335"/>
      <c r="C324" s="147">
        <v>11</v>
      </c>
      <c r="D324" s="65">
        <v>100</v>
      </c>
      <c r="E324" s="147">
        <v>225</v>
      </c>
      <c r="F324" s="147">
        <v>225</v>
      </c>
      <c r="G324" s="65">
        <v>100</v>
      </c>
      <c r="H324" s="147">
        <v>0</v>
      </c>
      <c r="I324" s="147">
        <v>259</v>
      </c>
      <c r="J324" s="147">
        <v>242</v>
      </c>
      <c r="K324" s="65">
        <v>93.43629343629344</v>
      </c>
      <c r="L324" s="147">
        <v>17</v>
      </c>
      <c r="M324" s="147">
        <v>128344</v>
      </c>
      <c r="N324" s="65">
        <f>+N147</f>
        <v>118512</v>
      </c>
      <c r="O324" s="65">
        <v>121636</v>
      </c>
      <c r="P324" s="147">
        <v>94.77342142990712</v>
      </c>
      <c r="Q324" s="207"/>
      <c r="R324" s="269"/>
      <c r="S324" s="221"/>
      <c r="T324" s="210"/>
      <c r="U324" s="209"/>
      <c r="V324" s="269"/>
      <c r="W324" s="221"/>
      <c r="X324" s="269"/>
      <c r="Y324" s="266"/>
      <c r="Z324" s="221"/>
      <c r="AA324" s="222"/>
      <c r="AB324" s="225"/>
      <c r="AC324" s="266"/>
      <c r="AD324" s="266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GV324" s="145"/>
      <c r="GW324" s="145"/>
      <c r="GX324" s="145"/>
      <c r="GY324" s="145"/>
      <c r="GZ324" s="145"/>
    </row>
    <row r="325" spans="1:208" s="4" customFormat="1" ht="19.5" customHeight="1">
      <c r="A325" s="334" t="s">
        <v>275</v>
      </c>
      <c r="B325" s="335"/>
      <c r="C325" s="147">
        <v>1</v>
      </c>
      <c r="D325" s="65">
        <v>100</v>
      </c>
      <c r="E325" s="147">
        <v>40</v>
      </c>
      <c r="F325" s="147">
        <v>40</v>
      </c>
      <c r="G325" s="65">
        <v>100</v>
      </c>
      <c r="H325" s="147">
        <v>0</v>
      </c>
      <c r="I325" s="147">
        <v>39</v>
      </c>
      <c r="J325" s="147">
        <v>8</v>
      </c>
      <c r="K325" s="65">
        <v>20.51282051282051</v>
      </c>
      <c r="L325" s="147">
        <v>31</v>
      </c>
      <c r="M325" s="147">
        <v>33612</v>
      </c>
      <c r="N325" s="65">
        <f>+N163</f>
        <v>35349</v>
      </c>
      <c r="O325" s="65">
        <v>36324</v>
      </c>
      <c r="P325" s="147">
        <v>108.06854694751875</v>
      </c>
      <c r="Q325" s="207"/>
      <c r="R325" s="269"/>
      <c r="S325" s="221"/>
      <c r="T325" s="210"/>
      <c r="U325" s="209"/>
      <c r="V325" s="269"/>
      <c r="W325" s="221"/>
      <c r="X325" s="269"/>
      <c r="Y325" s="266"/>
      <c r="Z325" s="221"/>
      <c r="AA325" s="222"/>
      <c r="AB325" s="225"/>
      <c r="AC325" s="266"/>
      <c r="AD325" s="266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GV325" s="145"/>
      <c r="GW325" s="145"/>
      <c r="GX325" s="145"/>
      <c r="GY325" s="145"/>
      <c r="GZ325" s="145"/>
    </row>
    <row r="326" spans="1:208" s="4" customFormat="1" ht="19.5" customHeight="1">
      <c r="A326" s="334" t="s">
        <v>291</v>
      </c>
      <c r="B326" s="335"/>
      <c r="C326" s="148" t="s">
        <v>246</v>
      </c>
      <c r="D326" s="148" t="s">
        <v>246</v>
      </c>
      <c r="E326" s="147">
        <v>34</v>
      </c>
      <c r="F326" s="147">
        <v>34</v>
      </c>
      <c r="G326" s="65">
        <v>100</v>
      </c>
      <c r="H326" s="147">
        <v>0</v>
      </c>
      <c r="I326" s="147">
        <v>13</v>
      </c>
      <c r="J326" s="147">
        <v>12</v>
      </c>
      <c r="K326" s="65">
        <v>92.3076923076923</v>
      </c>
      <c r="L326" s="147">
        <v>1</v>
      </c>
      <c r="M326" s="147">
        <v>20440</v>
      </c>
      <c r="N326" s="65">
        <f>+N181</f>
        <v>23302</v>
      </c>
      <c r="O326" s="65">
        <v>24184</v>
      </c>
      <c r="P326" s="147">
        <v>118.3170254403131</v>
      </c>
      <c r="Q326" s="207"/>
      <c r="R326" s="269"/>
      <c r="S326" s="221"/>
      <c r="T326" s="210"/>
      <c r="U326" s="209"/>
      <c r="V326" s="269"/>
      <c r="W326" s="221"/>
      <c r="X326" s="269"/>
      <c r="Y326" s="266"/>
      <c r="Z326" s="221"/>
      <c r="AA326" s="222"/>
      <c r="AB326" s="225"/>
      <c r="AC326" s="266"/>
      <c r="AD326" s="266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GV326" s="145"/>
      <c r="GW326" s="145"/>
      <c r="GX326" s="145"/>
      <c r="GY326" s="145"/>
      <c r="GZ326" s="145"/>
    </row>
    <row r="327" spans="1:208" s="4" customFormat="1" ht="19.5" customHeight="1">
      <c r="A327" s="334" t="s">
        <v>285</v>
      </c>
      <c r="B327" s="335"/>
      <c r="C327" s="147">
        <v>6</v>
      </c>
      <c r="D327" s="65">
        <v>100</v>
      </c>
      <c r="E327" s="147">
        <v>112</v>
      </c>
      <c r="F327" s="147">
        <v>112</v>
      </c>
      <c r="G327" s="65">
        <v>100</v>
      </c>
      <c r="H327" s="147">
        <v>0</v>
      </c>
      <c r="I327" s="147">
        <v>233</v>
      </c>
      <c r="J327" s="147">
        <v>226</v>
      </c>
      <c r="K327" s="65">
        <v>96.99570815450643</v>
      </c>
      <c r="L327" s="147">
        <v>7</v>
      </c>
      <c r="M327" s="147">
        <v>95290</v>
      </c>
      <c r="N327" s="65">
        <f>+N201</f>
        <v>114039</v>
      </c>
      <c r="O327" s="65">
        <v>117937</v>
      </c>
      <c r="P327" s="147">
        <v>123.76639731346417</v>
      </c>
      <c r="Q327" s="207"/>
      <c r="R327" s="269"/>
      <c r="S327" s="221"/>
      <c r="T327" s="210"/>
      <c r="U327" s="209"/>
      <c r="V327" s="269"/>
      <c r="W327" s="221"/>
      <c r="X327" s="269"/>
      <c r="Y327" s="266"/>
      <c r="Z327" s="221"/>
      <c r="AA327" s="222"/>
      <c r="AB327" s="225"/>
      <c r="AC327" s="266"/>
      <c r="AD327" s="266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GV327" s="145"/>
      <c r="GW327" s="145"/>
      <c r="GX327" s="145"/>
      <c r="GY327" s="145"/>
      <c r="GZ327" s="145"/>
    </row>
    <row r="328" spans="1:208" s="4" customFormat="1" ht="19.5" customHeight="1">
      <c r="A328" s="334" t="s">
        <v>286</v>
      </c>
      <c r="B328" s="335"/>
      <c r="C328" s="147">
        <v>7</v>
      </c>
      <c r="D328" s="65">
        <v>100</v>
      </c>
      <c r="E328" s="147">
        <v>175</v>
      </c>
      <c r="F328" s="147">
        <v>175</v>
      </c>
      <c r="G328" s="65">
        <v>100</v>
      </c>
      <c r="H328" s="147">
        <v>0</v>
      </c>
      <c r="I328" s="147">
        <v>1042</v>
      </c>
      <c r="J328" s="147">
        <v>1031</v>
      </c>
      <c r="K328" s="65">
        <v>98.9443378119002</v>
      </c>
      <c r="L328" s="147">
        <v>11</v>
      </c>
      <c r="M328" s="147">
        <v>174539</v>
      </c>
      <c r="N328" s="65">
        <f>+N224</f>
        <v>177378</v>
      </c>
      <c r="O328" s="65">
        <v>183114</v>
      </c>
      <c r="P328" s="147">
        <v>104.91294209317115</v>
      </c>
      <c r="Q328" s="207"/>
      <c r="R328" s="269"/>
      <c r="S328" s="221"/>
      <c r="T328" s="210"/>
      <c r="U328" s="209"/>
      <c r="V328" s="269"/>
      <c r="W328" s="221"/>
      <c r="X328" s="269"/>
      <c r="Y328" s="266"/>
      <c r="Z328" s="221"/>
      <c r="AA328" s="222"/>
      <c r="AB328" s="225"/>
      <c r="AC328" s="266"/>
      <c r="AD328" s="266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GV328" s="145"/>
      <c r="GW328" s="145"/>
      <c r="GX328" s="145"/>
      <c r="GY328" s="145"/>
      <c r="GZ328" s="145"/>
    </row>
    <row r="329" spans="1:208" s="4" customFormat="1" ht="19.5" customHeight="1">
      <c r="A329" s="334" t="s">
        <v>287</v>
      </c>
      <c r="B329" s="335"/>
      <c r="C329" s="147">
        <v>6</v>
      </c>
      <c r="D329" s="65">
        <v>100</v>
      </c>
      <c r="E329" s="147">
        <v>95</v>
      </c>
      <c r="F329" s="147">
        <v>95</v>
      </c>
      <c r="G329" s="65">
        <v>100</v>
      </c>
      <c r="H329" s="147">
        <v>0</v>
      </c>
      <c r="I329" s="147">
        <v>24</v>
      </c>
      <c r="J329" s="147">
        <v>22</v>
      </c>
      <c r="K329" s="65">
        <v>91.66666666666666</v>
      </c>
      <c r="L329" s="147">
        <v>2</v>
      </c>
      <c r="M329" s="147">
        <v>76275</v>
      </c>
      <c r="N329" s="65">
        <f>+N242</f>
        <v>82270</v>
      </c>
      <c r="O329" s="65">
        <v>98054</v>
      </c>
      <c r="P329" s="147">
        <v>128.5532612258276</v>
      </c>
      <c r="Q329" s="207"/>
      <c r="R329" s="269"/>
      <c r="S329" s="221"/>
      <c r="T329" s="210"/>
      <c r="U329" s="209"/>
      <c r="V329" s="269"/>
      <c r="W329" s="221"/>
      <c r="X329" s="269"/>
      <c r="Y329" s="266"/>
      <c r="Z329" s="221"/>
      <c r="AA329" s="222"/>
      <c r="AB329" s="225"/>
      <c r="AC329" s="266"/>
      <c r="AD329" s="266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GV329" s="145"/>
      <c r="GW329" s="145"/>
      <c r="GX329" s="145"/>
      <c r="GY329" s="145"/>
      <c r="GZ329" s="145"/>
    </row>
    <row r="330" spans="1:208" s="4" customFormat="1" ht="19.5" customHeight="1">
      <c r="A330" s="334" t="s">
        <v>288</v>
      </c>
      <c r="B330" s="335"/>
      <c r="C330" s="147">
        <v>12</v>
      </c>
      <c r="D330" s="65">
        <v>100</v>
      </c>
      <c r="E330" s="147">
        <v>241</v>
      </c>
      <c r="F330" s="147">
        <v>241</v>
      </c>
      <c r="G330" s="65">
        <v>100</v>
      </c>
      <c r="H330" s="147">
        <v>0</v>
      </c>
      <c r="I330" s="147">
        <v>422</v>
      </c>
      <c r="J330" s="147">
        <v>414</v>
      </c>
      <c r="K330" s="65">
        <v>98.10426540284361</v>
      </c>
      <c r="L330" s="147">
        <v>8</v>
      </c>
      <c r="M330" s="147">
        <v>175525</v>
      </c>
      <c r="N330" s="65">
        <f>+N271</f>
        <v>196624</v>
      </c>
      <c r="O330" s="65">
        <v>201680</v>
      </c>
      <c r="P330" s="147">
        <v>114.90101125195842</v>
      </c>
      <c r="Q330" s="207"/>
      <c r="R330" s="269"/>
      <c r="S330" s="221"/>
      <c r="T330" s="210"/>
      <c r="U330" s="209"/>
      <c r="V330" s="269"/>
      <c r="W330" s="221"/>
      <c r="X330" s="269"/>
      <c r="Y330" s="266"/>
      <c r="Z330" s="221"/>
      <c r="AA330" s="222"/>
      <c r="AB330" s="225"/>
      <c r="AC330" s="266"/>
      <c r="AD330" s="266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GV330" s="145"/>
      <c r="GW330" s="145"/>
      <c r="GX330" s="145"/>
      <c r="GY330" s="145"/>
      <c r="GZ330" s="145"/>
    </row>
    <row r="331" spans="1:208" s="4" customFormat="1" ht="19.5" customHeight="1">
      <c r="A331" s="334" t="s">
        <v>289</v>
      </c>
      <c r="B331" s="335"/>
      <c r="C331" s="147">
        <v>6</v>
      </c>
      <c r="D331" s="65">
        <v>100</v>
      </c>
      <c r="E331" s="147">
        <v>118</v>
      </c>
      <c r="F331" s="147">
        <v>118</v>
      </c>
      <c r="G331" s="65">
        <v>100</v>
      </c>
      <c r="H331" s="147">
        <v>0</v>
      </c>
      <c r="I331" s="147">
        <v>179</v>
      </c>
      <c r="J331" s="147">
        <v>179</v>
      </c>
      <c r="K331" s="65">
        <v>100</v>
      </c>
      <c r="L331" s="147">
        <v>0</v>
      </c>
      <c r="M331" s="147">
        <v>64292</v>
      </c>
      <c r="N331" s="65">
        <f>+N289</f>
        <v>68153</v>
      </c>
      <c r="O331" s="65">
        <v>70368</v>
      </c>
      <c r="P331" s="147">
        <v>109.4506314938095</v>
      </c>
      <c r="Q331" s="207"/>
      <c r="R331" s="269"/>
      <c r="S331" s="221"/>
      <c r="T331" s="210"/>
      <c r="U331" s="209"/>
      <c r="V331" s="269"/>
      <c r="W331" s="221"/>
      <c r="X331" s="269"/>
      <c r="Y331" s="266"/>
      <c r="Z331" s="221"/>
      <c r="AA331" s="222"/>
      <c r="AB331" s="225"/>
      <c r="AC331" s="266"/>
      <c r="AD331" s="266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GV331" s="145"/>
      <c r="GW331" s="145"/>
      <c r="GX331" s="145"/>
      <c r="GY331" s="145"/>
      <c r="GZ331" s="145"/>
    </row>
    <row r="332" spans="1:208" s="4" customFormat="1" ht="19.5" customHeight="1">
      <c r="A332" s="332" t="s">
        <v>290</v>
      </c>
      <c r="B332" s="333"/>
      <c r="C332" s="147">
        <v>7</v>
      </c>
      <c r="D332" s="65">
        <v>100</v>
      </c>
      <c r="E332" s="147">
        <v>111</v>
      </c>
      <c r="F332" s="147">
        <v>111</v>
      </c>
      <c r="G332" s="65">
        <v>100</v>
      </c>
      <c r="H332" s="147">
        <v>0</v>
      </c>
      <c r="I332" s="147">
        <v>196</v>
      </c>
      <c r="J332" s="147">
        <v>186</v>
      </c>
      <c r="K332" s="65">
        <v>94.89795918367348</v>
      </c>
      <c r="L332" s="147">
        <v>10</v>
      </c>
      <c r="M332" s="147">
        <v>77625</v>
      </c>
      <c r="N332" s="65">
        <f>+N309</f>
        <v>86832</v>
      </c>
      <c r="O332" s="65">
        <v>89366</v>
      </c>
      <c r="P332" s="147">
        <v>115.12528180354266</v>
      </c>
      <c r="Q332" s="207"/>
      <c r="R332" s="269"/>
      <c r="S332" s="221"/>
      <c r="T332" s="210"/>
      <c r="U332" s="209"/>
      <c r="V332" s="269"/>
      <c r="W332" s="221"/>
      <c r="X332" s="269"/>
      <c r="Y332" s="266"/>
      <c r="Z332" s="221"/>
      <c r="AA332" s="222"/>
      <c r="AB332" s="225"/>
      <c r="AC332" s="266"/>
      <c r="AD332" s="266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GV332" s="145"/>
      <c r="GW332" s="145"/>
      <c r="GX332" s="145"/>
      <c r="GY332" s="145"/>
      <c r="GZ332" s="145"/>
    </row>
    <row r="333" spans="1:208" s="4" customFormat="1" ht="19.5" customHeight="1">
      <c r="A333" s="149"/>
      <c r="B333" s="150" t="s">
        <v>96</v>
      </c>
      <c r="C333" s="151">
        <v>100</v>
      </c>
      <c r="D333" s="83">
        <v>100</v>
      </c>
      <c r="E333" s="151">
        <v>2236</v>
      </c>
      <c r="F333" s="151">
        <v>2236</v>
      </c>
      <c r="G333" s="83">
        <v>100</v>
      </c>
      <c r="H333" s="151">
        <v>0</v>
      </c>
      <c r="I333" s="151">
        <v>5845</v>
      </c>
      <c r="J333" s="151">
        <v>5695</v>
      </c>
      <c r="K333" s="83">
        <v>97.43370402053037</v>
      </c>
      <c r="L333" s="151">
        <v>150</v>
      </c>
      <c r="M333" s="151">
        <v>1399298</v>
      </c>
      <c r="N333" s="83">
        <f>SUM(N319:N332)</f>
        <v>1487850</v>
      </c>
      <c r="O333" s="83">
        <v>1545850</v>
      </c>
      <c r="P333" s="151">
        <v>110.47325158758177</v>
      </c>
      <c r="Q333" s="207"/>
      <c r="R333" s="270"/>
      <c r="S333" s="227"/>
      <c r="T333" s="228"/>
      <c r="U333" s="209"/>
      <c r="V333" s="270"/>
      <c r="W333" s="227"/>
      <c r="X333" s="270"/>
      <c r="Y333" s="266"/>
      <c r="Z333" s="221"/>
      <c r="AA333" s="222"/>
      <c r="AB333" s="225"/>
      <c r="AC333" s="266"/>
      <c r="AD333" s="266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GV333" s="187"/>
      <c r="GW333" s="187"/>
      <c r="GX333" s="187"/>
      <c r="GY333" s="187"/>
      <c r="GZ333" s="187"/>
    </row>
  </sheetData>
  <sheetProtection/>
  <mergeCells count="310">
    <mergeCell ref="A327:B327"/>
    <mergeCell ref="A320:B320"/>
    <mergeCell ref="A319:B319"/>
    <mergeCell ref="A326:B326"/>
    <mergeCell ref="A325:B325"/>
    <mergeCell ref="A324:B324"/>
    <mergeCell ref="A323:B323"/>
    <mergeCell ref="A322:B322"/>
    <mergeCell ref="A321:B321"/>
    <mergeCell ref="D297:D299"/>
    <mergeCell ref="F280:G280"/>
    <mergeCell ref="I316:K316"/>
    <mergeCell ref="C317:C318"/>
    <mergeCell ref="D317:D318"/>
    <mergeCell ref="A332:B332"/>
    <mergeCell ref="A331:B331"/>
    <mergeCell ref="A330:B330"/>
    <mergeCell ref="A329:B329"/>
    <mergeCell ref="A328:B328"/>
    <mergeCell ref="D171:D173"/>
    <mergeCell ref="A166:P166"/>
    <mergeCell ref="D209:D211"/>
    <mergeCell ref="M189:P189"/>
    <mergeCell ref="E210:E211"/>
    <mergeCell ref="D232:D234"/>
    <mergeCell ref="J8:K8"/>
    <mergeCell ref="L8:L9"/>
    <mergeCell ref="M8:M9"/>
    <mergeCell ref="D63:D65"/>
    <mergeCell ref="M82:P82"/>
    <mergeCell ref="A93:P93"/>
    <mergeCell ref="B91:D91"/>
    <mergeCell ref="A1:P1"/>
    <mergeCell ref="A2:P2"/>
    <mergeCell ref="A4:P4"/>
    <mergeCell ref="A5:P5"/>
    <mergeCell ref="B7:C8"/>
    <mergeCell ref="E7:H7"/>
    <mergeCell ref="A7:A9"/>
    <mergeCell ref="I7:L7"/>
    <mergeCell ref="M7:P7"/>
    <mergeCell ref="B9:C9"/>
    <mergeCell ref="B31:C31"/>
    <mergeCell ref="H8:H9"/>
    <mergeCell ref="I8:I9"/>
    <mergeCell ref="D29:D31"/>
    <mergeCell ref="H30:H31"/>
    <mergeCell ref="I30:I31"/>
    <mergeCell ref="E8:E9"/>
    <mergeCell ref="F8:G8"/>
    <mergeCell ref="E64:E65"/>
    <mergeCell ref="F64:G64"/>
    <mergeCell ref="D7:D9"/>
    <mergeCell ref="A23:P23"/>
    <mergeCell ref="A24:P24"/>
    <mergeCell ref="A26:P26"/>
    <mergeCell ref="A27:P27"/>
    <mergeCell ref="L30:L31"/>
    <mergeCell ref="B29:C30"/>
    <mergeCell ref="E29:H29"/>
    <mergeCell ref="A29:A31"/>
    <mergeCell ref="I29:L29"/>
    <mergeCell ref="B55:C55"/>
    <mergeCell ref="A57:P57"/>
    <mergeCell ref="M29:P29"/>
    <mergeCell ref="A61:P61"/>
    <mergeCell ref="F30:G30"/>
    <mergeCell ref="A58:P58"/>
    <mergeCell ref="A60:P60"/>
    <mergeCell ref="E30:E31"/>
    <mergeCell ref="J30:K30"/>
    <mergeCell ref="E83:E84"/>
    <mergeCell ref="F83:G83"/>
    <mergeCell ref="H83:H84"/>
    <mergeCell ref="I83:I84"/>
    <mergeCell ref="H64:H65"/>
    <mergeCell ref="I64:I65"/>
    <mergeCell ref="J83:K83"/>
    <mergeCell ref="I63:L63"/>
    <mergeCell ref="L83:L84"/>
    <mergeCell ref="D82:D84"/>
    <mergeCell ref="B65:C65"/>
    <mergeCell ref="A76:P76"/>
    <mergeCell ref="A77:P77"/>
    <mergeCell ref="L64:L65"/>
    <mergeCell ref="B84:C84"/>
    <mergeCell ref="J64:K64"/>
    <mergeCell ref="B63:C64"/>
    <mergeCell ref="E63:H63"/>
    <mergeCell ref="A63:A65"/>
    <mergeCell ref="E100:E101"/>
    <mergeCell ref="F100:G100"/>
    <mergeCell ref="J100:K100"/>
    <mergeCell ref="B101:C101"/>
    <mergeCell ref="A79:P79"/>
    <mergeCell ref="A80:P80"/>
    <mergeCell ref="B82:C83"/>
    <mergeCell ref="E82:H82"/>
    <mergeCell ref="I82:L82"/>
    <mergeCell ref="A82:A84"/>
    <mergeCell ref="A99:A101"/>
    <mergeCell ref="D99:D101"/>
    <mergeCell ref="I99:L99"/>
    <mergeCell ref="H100:H101"/>
    <mergeCell ref="I100:I101"/>
    <mergeCell ref="A96:P96"/>
    <mergeCell ref="A97:P97"/>
    <mergeCell ref="B99:C100"/>
    <mergeCell ref="E99:H99"/>
    <mergeCell ref="M99:P99"/>
    <mergeCell ref="A149:P149"/>
    <mergeCell ref="A152:P152"/>
    <mergeCell ref="A153:P153"/>
    <mergeCell ref="B115:D115"/>
    <mergeCell ref="A117:P117"/>
    <mergeCell ref="A118:P118"/>
    <mergeCell ref="M123:P123"/>
    <mergeCell ref="A121:P121"/>
    <mergeCell ref="F124:G124"/>
    <mergeCell ref="H156:H157"/>
    <mergeCell ref="M155:P155"/>
    <mergeCell ref="B157:C157"/>
    <mergeCell ref="I156:I157"/>
    <mergeCell ref="E156:E157"/>
    <mergeCell ref="B125:C125"/>
    <mergeCell ref="E124:E125"/>
    <mergeCell ref="D123:D125"/>
    <mergeCell ref="D155:D157"/>
    <mergeCell ref="B147:D147"/>
    <mergeCell ref="E172:E173"/>
    <mergeCell ref="F172:G172"/>
    <mergeCell ref="A168:P168"/>
    <mergeCell ref="A169:P169"/>
    <mergeCell ref="B155:C156"/>
    <mergeCell ref="E155:H155"/>
    <mergeCell ref="I155:L155"/>
    <mergeCell ref="J156:K156"/>
    <mergeCell ref="L156:L157"/>
    <mergeCell ref="F156:G156"/>
    <mergeCell ref="B173:C173"/>
    <mergeCell ref="I172:I173"/>
    <mergeCell ref="J172:K172"/>
    <mergeCell ref="L172:L173"/>
    <mergeCell ref="H172:H173"/>
    <mergeCell ref="A165:P165"/>
    <mergeCell ref="B171:C172"/>
    <mergeCell ref="E171:H171"/>
    <mergeCell ref="I171:L171"/>
    <mergeCell ref="M171:P171"/>
    <mergeCell ref="E190:E191"/>
    <mergeCell ref="B191:C191"/>
    <mergeCell ref="I189:L189"/>
    <mergeCell ref="L190:L191"/>
    <mergeCell ref="D189:D191"/>
    <mergeCell ref="B181:D181"/>
    <mergeCell ref="A183:P183"/>
    <mergeCell ref="B211:C211"/>
    <mergeCell ref="I209:L209"/>
    <mergeCell ref="M209:P209"/>
    <mergeCell ref="F210:G210"/>
    <mergeCell ref="F190:G190"/>
    <mergeCell ref="H190:H191"/>
    <mergeCell ref="I190:I191"/>
    <mergeCell ref="J190:K190"/>
    <mergeCell ref="J210:K210"/>
    <mergeCell ref="B189:C190"/>
    <mergeCell ref="I232:L232"/>
    <mergeCell ref="M232:P232"/>
    <mergeCell ref="E233:E234"/>
    <mergeCell ref="L233:L234"/>
    <mergeCell ref="F233:G233"/>
    <mergeCell ref="H233:H234"/>
    <mergeCell ref="B201:C201"/>
    <mergeCell ref="A203:P203"/>
    <mergeCell ref="B224:D224"/>
    <mergeCell ref="A226:P226"/>
    <mergeCell ref="A207:P207"/>
    <mergeCell ref="B209:C210"/>
    <mergeCell ref="E209:H209"/>
    <mergeCell ref="A204:P204"/>
    <mergeCell ref="A206:P206"/>
    <mergeCell ref="L210:L211"/>
    <mergeCell ref="B234:C234"/>
    <mergeCell ref="I233:I234"/>
    <mergeCell ref="J233:K233"/>
    <mergeCell ref="H210:H211"/>
    <mergeCell ref="I210:I211"/>
    <mergeCell ref="A227:P227"/>
    <mergeCell ref="A229:P229"/>
    <mergeCell ref="A230:P230"/>
    <mergeCell ref="B232:C233"/>
    <mergeCell ref="E232:H232"/>
    <mergeCell ref="H251:H252"/>
    <mergeCell ref="I251:I252"/>
    <mergeCell ref="J251:K251"/>
    <mergeCell ref="L251:L252"/>
    <mergeCell ref="B242:D242"/>
    <mergeCell ref="E250:H250"/>
    <mergeCell ref="I250:L250"/>
    <mergeCell ref="D250:D252"/>
    <mergeCell ref="B281:C281"/>
    <mergeCell ref="M250:P250"/>
    <mergeCell ref="E251:E252"/>
    <mergeCell ref="F251:G251"/>
    <mergeCell ref="A244:P244"/>
    <mergeCell ref="A245:P245"/>
    <mergeCell ref="A247:P247"/>
    <mergeCell ref="A248:P248"/>
    <mergeCell ref="B252:C252"/>
    <mergeCell ref="B250:C251"/>
    <mergeCell ref="J280:K280"/>
    <mergeCell ref="E279:H279"/>
    <mergeCell ref="B271:D271"/>
    <mergeCell ref="A273:P273"/>
    <mergeCell ref="A274:P274"/>
    <mergeCell ref="A276:P276"/>
    <mergeCell ref="H298:H299"/>
    <mergeCell ref="B289:C289"/>
    <mergeCell ref="A291:P291"/>
    <mergeCell ref="L280:L281"/>
    <mergeCell ref="D279:D281"/>
    <mergeCell ref="J298:K298"/>
    <mergeCell ref="I279:L279"/>
    <mergeCell ref="M279:P279"/>
    <mergeCell ref="E280:E281"/>
    <mergeCell ref="H280:H281"/>
    <mergeCell ref="J317:K317"/>
    <mergeCell ref="L316:L318"/>
    <mergeCell ref="A294:P294"/>
    <mergeCell ref="A295:P295"/>
    <mergeCell ref="B297:C298"/>
    <mergeCell ref="E297:H297"/>
    <mergeCell ref="I297:L297"/>
    <mergeCell ref="M297:P297"/>
    <mergeCell ref="E298:E299"/>
    <mergeCell ref="F298:G298"/>
    <mergeCell ref="E317:E318"/>
    <mergeCell ref="F317:G317"/>
    <mergeCell ref="I317:I318"/>
    <mergeCell ref="A316:B318"/>
    <mergeCell ref="C316:D316"/>
    <mergeCell ref="E316:G316"/>
    <mergeCell ref="H316:H318"/>
    <mergeCell ref="L124:L125"/>
    <mergeCell ref="A123:A125"/>
    <mergeCell ref="A120:P120"/>
    <mergeCell ref="I124:I125"/>
    <mergeCell ref="J124:K124"/>
    <mergeCell ref="E123:H123"/>
    <mergeCell ref="I123:L123"/>
    <mergeCell ref="H124:H125"/>
    <mergeCell ref="B309:D309"/>
    <mergeCell ref="A311:P311"/>
    <mergeCell ref="A312:P312"/>
    <mergeCell ref="A313:P313"/>
    <mergeCell ref="A314:P314"/>
    <mergeCell ref="A277:P277"/>
    <mergeCell ref="B279:C280"/>
    <mergeCell ref="B299:C299"/>
    <mergeCell ref="I298:I299"/>
    <mergeCell ref="L298:L299"/>
    <mergeCell ref="B123:C124"/>
    <mergeCell ref="A297:A299"/>
    <mergeCell ref="A171:A173"/>
    <mergeCell ref="A189:A191"/>
    <mergeCell ref="A209:A211"/>
    <mergeCell ref="A232:A234"/>
    <mergeCell ref="A250:A252"/>
    <mergeCell ref="A279:A281"/>
    <mergeCell ref="A155:A157"/>
    <mergeCell ref="A150:P150"/>
    <mergeCell ref="M317:M318"/>
    <mergeCell ref="M30:M31"/>
    <mergeCell ref="M64:M65"/>
    <mergeCell ref="M83:M84"/>
    <mergeCell ref="M100:M101"/>
    <mergeCell ref="M124:M125"/>
    <mergeCell ref="M156:M157"/>
    <mergeCell ref="M316:P316"/>
    <mergeCell ref="A292:P292"/>
    <mergeCell ref="I280:I281"/>
    <mergeCell ref="N280:P280"/>
    <mergeCell ref="N298:P298"/>
    <mergeCell ref="N317:P317"/>
    <mergeCell ref="M172:M173"/>
    <mergeCell ref="M190:M191"/>
    <mergeCell ref="M210:M211"/>
    <mergeCell ref="M233:M234"/>
    <mergeCell ref="M251:M252"/>
    <mergeCell ref="M280:M281"/>
    <mergeCell ref="M298:M299"/>
    <mergeCell ref="N156:P156"/>
    <mergeCell ref="N172:P172"/>
    <mergeCell ref="N190:P190"/>
    <mergeCell ref="N210:P210"/>
    <mergeCell ref="N233:P233"/>
    <mergeCell ref="N251:P251"/>
    <mergeCell ref="A184:P184"/>
    <mergeCell ref="A186:P186"/>
    <mergeCell ref="A187:P187"/>
    <mergeCell ref="E189:H189"/>
    <mergeCell ref="N8:P8"/>
    <mergeCell ref="N30:P30"/>
    <mergeCell ref="N64:P64"/>
    <mergeCell ref="N83:P83"/>
    <mergeCell ref="N100:P100"/>
    <mergeCell ref="N124:P124"/>
    <mergeCell ref="M63:P63"/>
    <mergeCell ref="A94:P94"/>
    <mergeCell ref="L100:L101"/>
  </mergeCells>
  <conditionalFormatting sqref="P1:P7 X1:Y65536 T1:T65536 P10:P29 P32:P63 P66:P82 P85:P99 P102:P123 P126:P155 P158:P171 P174:P189 P192:P209 P212:P232 P235:P250 P253:P279 P282:P297 P300:P316 P319:P65536">
    <cfRule type="cellIs" priority="45" dxfId="0" operator="greaterThan" stopIfTrue="1">
      <formula>97</formula>
    </cfRule>
  </conditionalFormatting>
  <conditionalFormatting sqref="AB10:AB333">
    <cfRule type="cellIs" priority="41" dxfId="33" operator="greaterThan" stopIfTrue="1">
      <formula>99.5</formula>
    </cfRule>
  </conditionalFormatting>
  <conditionalFormatting sqref="AA10:AA333">
    <cfRule type="cellIs" priority="38" dxfId="33" operator="greaterThan" stopIfTrue="1">
      <formula>99.5</formula>
    </cfRule>
  </conditionalFormatting>
  <conditionalFormatting sqref="U1:U65536">
    <cfRule type="cellIs" priority="36" dxfId="32" operator="lessThan" stopIfTrue="1">
      <formula>0</formula>
    </cfRule>
  </conditionalFormatting>
  <conditionalFormatting sqref="P9">
    <cfRule type="cellIs" priority="15" dxfId="0" operator="greaterThan" stopIfTrue="1">
      <formula>97</formula>
    </cfRule>
  </conditionalFormatting>
  <conditionalFormatting sqref="P31">
    <cfRule type="cellIs" priority="14" dxfId="0" operator="greaterThan" stopIfTrue="1">
      <formula>97</formula>
    </cfRule>
  </conditionalFormatting>
  <conditionalFormatting sqref="P65">
    <cfRule type="cellIs" priority="13" dxfId="0" operator="greaterThan" stopIfTrue="1">
      <formula>97</formula>
    </cfRule>
  </conditionalFormatting>
  <conditionalFormatting sqref="P84">
    <cfRule type="cellIs" priority="12" dxfId="0" operator="greaterThan" stopIfTrue="1">
      <formula>97</formula>
    </cfRule>
  </conditionalFormatting>
  <conditionalFormatting sqref="P101">
    <cfRule type="cellIs" priority="11" dxfId="0" operator="greaterThan" stopIfTrue="1">
      <formula>97</formula>
    </cfRule>
  </conditionalFormatting>
  <conditionalFormatting sqref="P125">
    <cfRule type="cellIs" priority="10" dxfId="0" operator="greaterThan" stopIfTrue="1">
      <formula>97</formula>
    </cfRule>
  </conditionalFormatting>
  <conditionalFormatting sqref="P157">
    <cfRule type="cellIs" priority="9" dxfId="0" operator="greaterThan" stopIfTrue="1">
      <formula>97</formula>
    </cfRule>
  </conditionalFormatting>
  <conditionalFormatting sqref="P173">
    <cfRule type="cellIs" priority="8" dxfId="0" operator="greaterThan" stopIfTrue="1">
      <formula>97</formula>
    </cfRule>
  </conditionalFormatting>
  <conditionalFormatting sqref="P191">
    <cfRule type="cellIs" priority="7" dxfId="0" operator="greaterThan" stopIfTrue="1">
      <formula>97</formula>
    </cfRule>
  </conditionalFormatting>
  <conditionalFormatting sqref="P211">
    <cfRule type="cellIs" priority="6" dxfId="0" operator="greaterThan" stopIfTrue="1">
      <formula>97</formula>
    </cfRule>
  </conditionalFormatting>
  <conditionalFormatting sqref="P234">
    <cfRule type="cellIs" priority="5" dxfId="0" operator="greaterThan" stopIfTrue="1">
      <formula>97</formula>
    </cfRule>
  </conditionalFormatting>
  <conditionalFormatting sqref="P252">
    <cfRule type="cellIs" priority="4" dxfId="0" operator="greaterThan" stopIfTrue="1">
      <formula>97</formula>
    </cfRule>
  </conditionalFormatting>
  <conditionalFormatting sqref="P281">
    <cfRule type="cellIs" priority="3" dxfId="0" operator="greaterThan" stopIfTrue="1">
      <formula>97</formula>
    </cfRule>
  </conditionalFormatting>
  <conditionalFormatting sqref="P299">
    <cfRule type="cellIs" priority="2" dxfId="0" operator="greaterThan" stopIfTrue="1">
      <formula>97</formula>
    </cfRule>
  </conditionalFormatting>
  <conditionalFormatting sqref="P318">
    <cfRule type="cellIs" priority="1" dxfId="0" operator="greaterThan" stopIfTrue="1">
      <formula>97</formula>
    </cfRule>
  </conditionalFormatting>
  <printOptions horizontalCentered="1"/>
  <pageMargins left="0.25" right="0.25" top="1.25" bottom="0.25" header="0.25" footer="0.25"/>
  <pageSetup horizontalDpi="600" verticalDpi="600" orientation="landscape" paperSize="14" scale="88" r:id="rId3"/>
  <rowBreaks count="10" manualBreakCount="10">
    <brk id="21" max="38" man="1"/>
    <brk id="55" max="38" man="1"/>
    <brk id="92" max="38" man="1"/>
    <brk id="115" max="38" man="1"/>
    <brk id="147" max="38" man="1"/>
    <brk id="182" max="38" man="1"/>
    <brk id="202" max="38" man="1"/>
    <brk id="242" max="38" man="1"/>
    <brk id="272" max="38" man="1"/>
    <brk id="309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78"/>
  <sheetViews>
    <sheetView zoomScale="70" zoomScaleNormal="70" zoomScalePageLayoutView="0" workbookViewId="0" topLeftCell="A1">
      <selection activeCell="M31" sqref="M31"/>
    </sheetView>
  </sheetViews>
  <sheetFormatPr defaultColWidth="9.140625" defaultRowHeight="12.75"/>
  <cols>
    <col min="1" max="1" width="9.140625" style="1" customWidth="1"/>
    <col min="2" max="2" width="3.8515625" style="1" customWidth="1"/>
    <col min="3" max="3" width="24.140625" style="1" customWidth="1"/>
    <col min="4" max="4" width="9.421875" style="1" customWidth="1"/>
    <col min="5" max="5" width="10.28125" style="1" customWidth="1"/>
    <col min="6" max="6" width="9.00390625" style="1" customWidth="1"/>
    <col min="7" max="7" width="6.421875" style="1" customWidth="1"/>
    <col min="8" max="8" width="10.8515625" style="1" customWidth="1"/>
    <col min="9" max="9" width="10.28125" style="1" customWidth="1"/>
    <col min="10" max="10" width="9.8515625" style="1" customWidth="1"/>
    <col min="11" max="11" width="6.57421875" style="1" customWidth="1"/>
    <col min="12" max="12" width="11.00390625" style="1" customWidth="1"/>
    <col min="13" max="14" width="12.7109375" style="1" customWidth="1"/>
    <col min="15" max="15" width="13.7109375" style="1" customWidth="1"/>
    <col min="16" max="16" width="5.8515625" style="1" customWidth="1"/>
    <col min="17" max="17" width="29.28125" style="1" customWidth="1"/>
    <col min="18" max="18" width="11.57421875" style="1" customWidth="1"/>
    <col min="19" max="22" width="9.140625" style="1" customWidth="1"/>
    <col min="23" max="16384" width="9.140625" style="1" customWidth="1"/>
  </cols>
  <sheetData>
    <row r="1" spans="2:17" ht="15">
      <c r="B1" s="360" t="s">
        <v>164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2:17" ht="15">
      <c r="B2" s="343" t="s">
        <v>165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2:12" ht="15.75" thickBot="1">
      <c r="B3" s="2"/>
      <c r="C3" s="2"/>
      <c r="D3" s="2"/>
      <c r="E3" s="6"/>
      <c r="F3" s="6"/>
      <c r="G3" s="6"/>
      <c r="H3" s="2"/>
      <c r="I3" s="2"/>
      <c r="J3" s="2"/>
      <c r="K3" s="2"/>
      <c r="L3" s="2"/>
    </row>
    <row r="4" spans="2:17" ht="15">
      <c r="B4" s="345" t="s">
        <v>77</v>
      </c>
      <c r="C4" s="346"/>
      <c r="D4" s="7"/>
      <c r="E4" s="351" t="s">
        <v>166</v>
      </c>
      <c r="F4" s="352"/>
      <c r="G4" s="352"/>
      <c r="H4" s="353"/>
      <c r="I4" s="351" t="s">
        <v>92</v>
      </c>
      <c r="J4" s="352"/>
      <c r="K4" s="352"/>
      <c r="L4" s="353"/>
      <c r="M4" s="354" t="s">
        <v>167</v>
      </c>
      <c r="N4" s="354"/>
      <c r="O4" s="354"/>
      <c r="P4" s="354"/>
      <c r="Q4" s="8" t="s">
        <v>168</v>
      </c>
    </row>
    <row r="5" spans="2:17" ht="15">
      <c r="B5" s="347"/>
      <c r="C5" s="348"/>
      <c r="D5" s="9" t="s">
        <v>169</v>
      </c>
      <c r="E5" s="341" t="s">
        <v>93</v>
      </c>
      <c r="F5" s="338" t="s">
        <v>94</v>
      </c>
      <c r="G5" s="338"/>
      <c r="H5" s="339" t="s">
        <v>16</v>
      </c>
      <c r="I5" s="341" t="s">
        <v>93</v>
      </c>
      <c r="J5" s="338" t="s">
        <v>94</v>
      </c>
      <c r="K5" s="338"/>
      <c r="L5" s="339" t="s">
        <v>16</v>
      </c>
      <c r="M5" s="288" t="s">
        <v>283</v>
      </c>
      <c r="N5" s="285" t="s">
        <v>170</v>
      </c>
      <c r="O5" s="286"/>
      <c r="P5" s="287"/>
      <c r="Q5" s="10" t="s">
        <v>171</v>
      </c>
    </row>
    <row r="6" spans="2:17" ht="23.25" thickBot="1">
      <c r="B6" s="349"/>
      <c r="C6" s="350"/>
      <c r="D6" s="11" t="s">
        <v>170</v>
      </c>
      <c r="E6" s="342"/>
      <c r="F6" s="12" t="s">
        <v>172</v>
      </c>
      <c r="G6" s="13" t="s">
        <v>95</v>
      </c>
      <c r="H6" s="340"/>
      <c r="I6" s="342"/>
      <c r="J6" s="12" t="s">
        <v>172</v>
      </c>
      <c r="K6" s="13" t="s">
        <v>95</v>
      </c>
      <c r="L6" s="340"/>
      <c r="M6" s="289"/>
      <c r="N6" s="281" t="s">
        <v>293</v>
      </c>
      <c r="O6" s="281" t="s">
        <v>294</v>
      </c>
      <c r="P6" s="282" t="s">
        <v>95</v>
      </c>
      <c r="Q6" s="14" t="s">
        <v>96</v>
      </c>
    </row>
    <row r="7" spans="2:17" ht="15">
      <c r="B7" s="15">
        <v>1</v>
      </c>
      <c r="C7" s="16" t="s">
        <v>0</v>
      </c>
      <c r="D7" s="17">
        <f>+B30</f>
        <v>8</v>
      </c>
      <c r="E7" s="18">
        <f>+E32</f>
        <v>151</v>
      </c>
      <c r="F7" s="18">
        <f>+F32</f>
        <v>151</v>
      </c>
      <c r="G7" s="18">
        <f>+F7/E7*100</f>
        <v>100</v>
      </c>
      <c r="H7" s="18">
        <f>+E7-F7</f>
        <v>0</v>
      </c>
      <c r="I7" s="18">
        <f>+I32</f>
        <v>486</v>
      </c>
      <c r="J7" s="18">
        <f>+J32</f>
        <v>472</v>
      </c>
      <c r="K7" s="18">
        <f aca="true" t="shared" si="0" ref="K7:K12">+J7/I7*100</f>
        <v>97.11934156378601</v>
      </c>
      <c r="L7" s="18">
        <f aca="true" t="shared" si="1" ref="L7:L12">+I7-J7</f>
        <v>14</v>
      </c>
      <c r="M7" s="18">
        <f>+M32</f>
        <v>49410</v>
      </c>
      <c r="N7" s="18">
        <f>+N32</f>
        <v>55177</v>
      </c>
      <c r="O7" s="18">
        <f>+O32</f>
        <v>56944</v>
      </c>
      <c r="P7" s="18">
        <f>+O7/M7*100</f>
        <v>115.24792552114957</v>
      </c>
      <c r="Q7" s="19">
        <v>151</v>
      </c>
    </row>
    <row r="8" spans="2:17" ht="15">
      <c r="B8" s="15">
        <f>B7+1</f>
        <v>2</v>
      </c>
      <c r="C8" s="20" t="s">
        <v>60</v>
      </c>
      <c r="D8" s="17">
        <f>+B50+B63+B78</f>
        <v>17</v>
      </c>
      <c r="E8" s="21">
        <f>+E52+E66+E80</f>
        <v>441</v>
      </c>
      <c r="F8" s="21">
        <f>+F52+F66+F80</f>
        <v>441</v>
      </c>
      <c r="G8" s="18">
        <f aca="true" t="shared" si="2" ref="G8:G14">+F8/E8*100</f>
        <v>100</v>
      </c>
      <c r="H8" s="18">
        <f aca="true" t="shared" si="3" ref="H8:H14">+E8-F8</f>
        <v>0</v>
      </c>
      <c r="I8" s="21">
        <f>+I52+I66+I80</f>
        <v>2117</v>
      </c>
      <c r="J8" s="21">
        <f>+J52+J66+J80</f>
        <v>2095</v>
      </c>
      <c r="K8" s="18">
        <f t="shared" si="0"/>
        <v>98.96079357581483</v>
      </c>
      <c r="L8" s="18">
        <f t="shared" si="1"/>
        <v>22</v>
      </c>
      <c r="M8" s="21">
        <f>+M52+M66+M80</f>
        <v>239555</v>
      </c>
      <c r="N8" s="21">
        <f>+N52+N66+N80</f>
        <v>266815</v>
      </c>
      <c r="O8" s="21">
        <f>+O52+O66+O80</f>
        <v>274642</v>
      </c>
      <c r="P8" s="18">
        <f aca="true" t="shared" si="4" ref="P8:P14">+O8/M8*100</f>
        <v>114.64674083195925</v>
      </c>
      <c r="Q8" s="19">
        <v>511</v>
      </c>
    </row>
    <row r="9" spans="2:17" ht="15">
      <c r="B9" s="15">
        <f>B8+1</f>
        <v>3</v>
      </c>
      <c r="C9" s="20" t="s">
        <v>74</v>
      </c>
      <c r="D9" s="17">
        <f>+B97+B114+B131+B150</f>
        <v>30</v>
      </c>
      <c r="E9" s="21">
        <f>+E99+E117+E134+E152</f>
        <v>752</v>
      </c>
      <c r="F9" s="21">
        <f>+F99+F117+F134+F152</f>
        <v>752</v>
      </c>
      <c r="G9" s="18">
        <f t="shared" si="2"/>
        <v>100</v>
      </c>
      <c r="H9" s="18">
        <f t="shared" si="3"/>
        <v>0</v>
      </c>
      <c r="I9" s="21">
        <f>+I99+I117+I134+I152</f>
        <v>1132</v>
      </c>
      <c r="J9" s="21">
        <f>+J99+J117+J134+J152</f>
        <v>1057</v>
      </c>
      <c r="K9" s="18">
        <f t="shared" si="0"/>
        <v>93.37455830388693</v>
      </c>
      <c r="L9" s="18">
        <f t="shared" si="1"/>
        <v>75</v>
      </c>
      <c r="M9" s="21">
        <f>+M99+M117+M134+M152</f>
        <v>425025</v>
      </c>
      <c r="N9" s="21">
        <f>+N99+N117+N134+N152</f>
        <v>416538</v>
      </c>
      <c r="O9" s="21">
        <f>+O99+O117+O134+O152</f>
        <v>428826</v>
      </c>
      <c r="P9" s="18">
        <f t="shared" si="4"/>
        <v>100.8943003352744</v>
      </c>
      <c r="Q9" s="19">
        <v>849</v>
      </c>
    </row>
    <row r="10" spans="2:18" ht="15">
      <c r="B10" s="15">
        <f>B9+1</f>
        <v>4</v>
      </c>
      <c r="C10" s="20" t="s">
        <v>69</v>
      </c>
      <c r="D10" s="17">
        <f>+B162+B177+B192+B211</f>
        <v>19</v>
      </c>
      <c r="E10" s="21">
        <f>+E164+E180+E195+E213</f>
        <v>419</v>
      </c>
      <c r="F10" s="21">
        <f>+F164+F180+F195+F213</f>
        <v>419</v>
      </c>
      <c r="G10" s="18">
        <f t="shared" si="2"/>
        <v>100</v>
      </c>
      <c r="H10" s="18">
        <f t="shared" si="3"/>
        <v>0</v>
      </c>
      <c r="I10" s="21">
        <f>+I164+I180+I195+I213</f>
        <v>1317</v>
      </c>
      <c r="J10" s="21">
        <f>+J164+J180+J195+J213</f>
        <v>1296</v>
      </c>
      <c r="K10" s="18">
        <f t="shared" si="0"/>
        <v>98.40546697038725</v>
      </c>
      <c r="L10" s="18">
        <f t="shared" si="1"/>
        <v>21</v>
      </c>
      <c r="M10" s="21">
        <f>+M164+M180+M195+M213</f>
        <v>368556</v>
      </c>
      <c r="N10" s="21">
        <f>+N164+N180+N195+N213</f>
        <v>398348</v>
      </c>
      <c r="O10" s="21">
        <f>+O164+O180+O195+O213</f>
        <v>424704</v>
      </c>
      <c r="P10" s="18">
        <f t="shared" si="4"/>
        <v>115.23459121544623</v>
      </c>
      <c r="Q10" s="19">
        <v>538</v>
      </c>
      <c r="R10" s="1" t="s">
        <v>68</v>
      </c>
    </row>
    <row r="11" spans="2:17" ht="15">
      <c r="B11" s="15">
        <f>B10+1</f>
        <v>5</v>
      </c>
      <c r="C11" s="20" t="s">
        <v>80</v>
      </c>
      <c r="D11" s="17">
        <f>+B227+B243</f>
        <v>12</v>
      </c>
      <c r="E11" s="21">
        <f>+E229+E245</f>
        <v>237</v>
      </c>
      <c r="F11" s="21">
        <f>+F229+F245</f>
        <v>237</v>
      </c>
      <c r="G11" s="18">
        <f t="shared" si="2"/>
        <v>100</v>
      </c>
      <c r="H11" s="18">
        <f t="shared" si="3"/>
        <v>0</v>
      </c>
      <c r="I11" s="21">
        <f>+I229+I245</f>
        <v>410</v>
      </c>
      <c r="J11" s="21">
        <f>+J229+J245</f>
        <v>402</v>
      </c>
      <c r="K11" s="18">
        <f t="shared" si="0"/>
        <v>98.04878048780488</v>
      </c>
      <c r="L11" s="18">
        <f t="shared" si="1"/>
        <v>8</v>
      </c>
      <c r="M11" s="21">
        <f>+M229+M245</f>
        <v>173212</v>
      </c>
      <c r="N11" s="21">
        <f>+N229+N245</f>
        <v>194961</v>
      </c>
      <c r="O11" s="21">
        <f>+O229+O245</f>
        <v>199958</v>
      </c>
      <c r="P11" s="18">
        <f t="shared" si="4"/>
        <v>115.44119345080017</v>
      </c>
      <c r="Q11" s="19">
        <v>237</v>
      </c>
    </row>
    <row r="12" spans="2:17" ht="15">
      <c r="B12" s="15">
        <f>B11+1</f>
        <v>6</v>
      </c>
      <c r="C12" s="20" t="s">
        <v>78</v>
      </c>
      <c r="D12" s="17">
        <f>+B256+B276</f>
        <v>13</v>
      </c>
      <c r="E12" s="21">
        <f>+E258+E278</f>
        <v>230</v>
      </c>
      <c r="F12" s="21">
        <f>+F258+F278</f>
        <v>230</v>
      </c>
      <c r="G12" s="18">
        <f t="shared" si="2"/>
        <v>100</v>
      </c>
      <c r="H12" s="18">
        <f t="shared" si="3"/>
        <v>0</v>
      </c>
      <c r="I12" s="21">
        <f>+I258+I278</f>
        <v>382</v>
      </c>
      <c r="J12" s="21">
        <f>+J258+J278</f>
        <v>372</v>
      </c>
      <c r="K12" s="18">
        <f t="shared" si="0"/>
        <v>97.38219895287958</v>
      </c>
      <c r="L12" s="18">
        <f t="shared" si="1"/>
        <v>10</v>
      </c>
      <c r="M12" s="21">
        <f>+M258+M278</f>
        <v>142218</v>
      </c>
      <c r="N12" s="21">
        <f>+N258+N278</f>
        <v>155289</v>
      </c>
      <c r="O12" s="21">
        <f>+O258+O278</f>
        <v>160041</v>
      </c>
      <c r="P12" s="18">
        <f t="shared" si="4"/>
        <v>112.53216892376491</v>
      </c>
      <c r="Q12" s="19">
        <v>247</v>
      </c>
    </row>
    <row r="13" spans="2:17" ht="15.75" thickBot="1">
      <c r="B13" s="15"/>
      <c r="C13" s="20"/>
      <c r="D13" s="17"/>
      <c r="E13" s="21"/>
      <c r="F13" s="21"/>
      <c r="G13" s="18"/>
      <c r="H13" s="18"/>
      <c r="I13" s="21"/>
      <c r="J13" s="21"/>
      <c r="K13" s="18"/>
      <c r="L13" s="18"/>
      <c r="M13" s="21"/>
      <c r="N13" s="21"/>
      <c r="O13" s="21"/>
      <c r="P13" s="18"/>
      <c r="Q13" s="19"/>
    </row>
    <row r="14" spans="2:18" ht="15.75" thickBot="1">
      <c r="B14" s="23"/>
      <c r="C14" s="24" t="s">
        <v>96</v>
      </c>
      <c r="D14" s="25">
        <f>SUM(D7:D13)</f>
        <v>99</v>
      </c>
      <c r="E14" s="26">
        <f>SUM(E7:E12)</f>
        <v>2230</v>
      </c>
      <c r="F14" s="26">
        <f>SUM(F7:F12)</f>
        <v>2230</v>
      </c>
      <c r="G14" s="27">
        <f t="shared" si="2"/>
        <v>100</v>
      </c>
      <c r="H14" s="27">
        <f t="shared" si="3"/>
        <v>0</v>
      </c>
      <c r="I14" s="26">
        <f>SUM(I7:I12)</f>
        <v>5844</v>
      </c>
      <c r="J14" s="26">
        <f>SUM(J7:J12)</f>
        <v>5694</v>
      </c>
      <c r="K14" s="27">
        <f>+J14/I14*100</f>
        <v>97.43326488706366</v>
      </c>
      <c r="L14" s="27">
        <f>+I14-J14</f>
        <v>150</v>
      </c>
      <c r="M14" s="26">
        <f>SUM(M7:M12)</f>
        <v>1397976</v>
      </c>
      <c r="N14" s="26">
        <f>SUM(N7:N12)</f>
        <v>1487128</v>
      </c>
      <c r="O14" s="26">
        <f>SUM(O7:O12)</f>
        <v>1545115</v>
      </c>
      <c r="P14" s="27">
        <f t="shared" si="4"/>
        <v>110.52514492380412</v>
      </c>
      <c r="Q14" s="28">
        <f>SUM(Q7:Q12)</f>
        <v>2533</v>
      </c>
      <c r="R14" s="29">
        <f>+O14-'[1]sum-ec'!N23</f>
        <v>372892</v>
      </c>
    </row>
    <row r="15" spans="2:12" ht="15">
      <c r="B15" s="343" t="s">
        <v>68</v>
      </c>
      <c r="C15" s="343"/>
      <c r="D15" s="343"/>
      <c r="E15" s="343"/>
      <c r="F15" s="343"/>
      <c r="G15" s="343"/>
      <c r="H15" s="343"/>
      <c r="I15" s="2"/>
      <c r="J15" s="2"/>
      <c r="K15" s="2"/>
      <c r="L15" s="2"/>
    </row>
    <row r="16" spans="2:17" ht="15"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</row>
    <row r="17" spans="2:17" ht="15"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</row>
    <row r="18" spans="5:12" ht="15">
      <c r="E18" s="30"/>
      <c r="F18" s="30"/>
      <c r="G18" s="22"/>
      <c r="H18" s="31"/>
      <c r="I18" s="31"/>
      <c r="J18" s="31"/>
      <c r="K18" s="31"/>
      <c r="L18" s="31"/>
    </row>
    <row r="19" spans="2:16" ht="16.5" thickBot="1">
      <c r="B19" t="s">
        <v>173</v>
      </c>
      <c r="M19" s="344"/>
      <c r="N19" s="344"/>
      <c r="O19" s="344"/>
      <c r="P19" s="32"/>
    </row>
    <row r="20" spans="2:17" ht="15">
      <c r="B20" s="345" t="s">
        <v>174</v>
      </c>
      <c r="C20" s="346"/>
      <c r="D20" s="7"/>
      <c r="E20" s="351" t="s">
        <v>166</v>
      </c>
      <c r="F20" s="352"/>
      <c r="G20" s="352"/>
      <c r="H20" s="353"/>
      <c r="I20" s="351" t="s">
        <v>92</v>
      </c>
      <c r="J20" s="352"/>
      <c r="K20" s="352"/>
      <c r="L20" s="353"/>
      <c r="M20" s="354" t="s">
        <v>167</v>
      </c>
      <c r="N20" s="354"/>
      <c r="O20" s="354"/>
      <c r="P20" s="354"/>
      <c r="Q20" s="8" t="s">
        <v>68</v>
      </c>
    </row>
    <row r="21" spans="2:17" ht="15">
      <c r="B21" s="347"/>
      <c r="C21" s="348"/>
      <c r="D21" s="9"/>
      <c r="E21" s="341" t="s">
        <v>93</v>
      </c>
      <c r="F21" s="338" t="s">
        <v>94</v>
      </c>
      <c r="G21" s="338"/>
      <c r="H21" s="339" t="s">
        <v>16</v>
      </c>
      <c r="I21" s="341" t="s">
        <v>93</v>
      </c>
      <c r="J21" s="338" t="s">
        <v>94</v>
      </c>
      <c r="K21" s="338"/>
      <c r="L21" s="339" t="s">
        <v>16</v>
      </c>
      <c r="M21" s="288" t="s">
        <v>283</v>
      </c>
      <c r="N21" s="285" t="s">
        <v>170</v>
      </c>
      <c r="O21" s="286"/>
      <c r="P21" s="287"/>
      <c r="Q21" s="10" t="s">
        <v>170</v>
      </c>
    </row>
    <row r="22" spans="2:17" ht="23.25" thickBot="1">
      <c r="B22" s="349"/>
      <c r="C22" s="350"/>
      <c r="D22" s="11"/>
      <c r="E22" s="342"/>
      <c r="F22" s="12" t="s">
        <v>172</v>
      </c>
      <c r="G22" s="13" t="s">
        <v>95</v>
      </c>
      <c r="H22" s="340"/>
      <c r="I22" s="342"/>
      <c r="J22" s="12" t="s">
        <v>172</v>
      </c>
      <c r="K22" s="13" t="s">
        <v>95</v>
      </c>
      <c r="L22" s="340"/>
      <c r="M22" s="289"/>
      <c r="N22" s="281" t="s">
        <v>293</v>
      </c>
      <c r="O22" s="281" t="s">
        <v>294</v>
      </c>
      <c r="P22" s="282" t="s">
        <v>95</v>
      </c>
      <c r="Q22" s="14" t="s">
        <v>175</v>
      </c>
    </row>
    <row r="23" spans="2:17" ht="15">
      <c r="B23" s="15">
        <v>1</v>
      </c>
      <c r="C23" s="20" t="s">
        <v>1</v>
      </c>
      <c r="D23" s="20"/>
      <c r="E23" s="21">
        <f>+reg3!E11</f>
        <v>13</v>
      </c>
      <c r="F23" s="21">
        <f>+reg3!F11</f>
        <v>13</v>
      </c>
      <c r="G23" s="18">
        <f aca="true" t="shared" si="5" ref="G23:G30">+F23/E23*100</f>
        <v>100</v>
      </c>
      <c r="H23" s="18">
        <f aca="true" t="shared" si="6" ref="H23:H30">+E23-F23</f>
        <v>0</v>
      </c>
      <c r="I23" s="21">
        <f>+reg3!I11</f>
        <v>65</v>
      </c>
      <c r="J23" s="21">
        <f>+reg3!J11</f>
        <v>65</v>
      </c>
      <c r="K23" s="18">
        <f aca="true" t="shared" si="7" ref="K23:K30">+J23/I23*100</f>
        <v>100</v>
      </c>
      <c r="L23" s="18">
        <f aca="true" t="shared" si="8" ref="L23:L30">+I23-J23</f>
        <v>0</v>
      </c>
      <c r="M23" s="21">
        <f>+reg3!M11</f>
        <v>8842</v>
      </c>
      <c r="N23" s="21">
        <f>+reg3!N11</f>
        <v>12411</v>
      </c>
      <c r="O23" s="21">
        <f>+reg3!O11</f>
        <v>12756</v>
      </c>
      <c r="P23" s="18">
        <f aca="true" t="shared" si="9" ref="P23:P30">+O23/M23*100</f>
        <v>144.26600316670437</v>
      </c>
      <c r="Q23" s="33" t="s">
        <v>176</v>
      </c>
    </row>
    <row r="24" spans="2:17" ht="15">
      <c r="B24" s="15">
        <f aca="true" t="shared" si="10" ref="B24:B29">B23+1</f>
        <v>2</v>
      </c>
      <c r="C24" s="20" t="s">
        <v>2</v>
      </c>
      <c r="D24" s="20"/>
      <c r="E24" s="21">
        <f>+reg3!E12</f>
        <v>24</v>
      </c>
      <c r="F24" s="21">
        <f>+reg3!F12</f>
        <v>24</v>
      </c>
      <c r="G24" s="18">
        <f t="shared" si="5"/>
        <v>100</v>
      </c>
      <c r="H24" s="18">
        <f t="shared" si="6"/>
        <v>0</v>
      </c>
      <c r="I24" s="21">
        <f>+reg3!I12</f>
        <v>41</v>
      </c>
      <c r="J24" s="21">
        <f>+reg3!J12</f>
        <v>39</v>
      </c>
      <c r="K24" s="18">
        <f t="shared" si="7"/>
        <v>95.1219512195122</v>
      </c>
      <c r="L24" s="18">
        <f t="shared" si="8"/>
        <v>2</v>
      </c>
      <c r="M24" s="21">
        <f>+reg3!M12</f>
        <v>5721</v>
      </c>
      <c r="N24" s="21">
        <f>+reg3!N12</f>
        <v>5785</v>
      </c>
      <c r="O24" s="21">
        <f>+reg3!O12</f>
        <v>5962</v>
      </c>
      <c r="P24" s="18">
        <f t="shared" si="9"/>
        <v>104.21255025345219</v>
      </c>
      <c r="Q24" s="33" t="s">
        <v>176</v>
      </c>
    </row>
    <row r="25" spans="2:17" ht="15">
      <c r="B25" s="15">
        <f t="shared" si="10"/>
        <v>3</v>
      </c>
      <c r="C25" s="20" t="s">
        <v>3</v>
      </c>
      <c r="D25" s="20"/>
      <c r="E25" s="21">
        <f>+reg3!E13</f>
        <v>11</v>
      </c>
      <c r="F25" s="21">
        <f>+reg3!F13</f>
        <v>11</v>
      </c>
      <c r="G25" s="18">
        <f t="shared" si="5"/>
        <v>100</v>
      </c>
      <c r="H25" s="18">
        <f t="shared" si="6"/>
        <v>0</v>
      </c>
      <c r="I25" s="21">
        <f>+reg3!I13</f>
        <v>40</v>
      </c>
      <c r="J25" s="21">
        <f>+reg3!J13</f>
        <v>40</v>
      </c>
      <c r="K25" s="18">
        <f t="shared" si="7"/>
        <v>100</v>
      </c>
      <c r="L25" s="18">
        <f t="shared" si="8"/>
        <v>0</v>
      </c>
      <c r="M25" s="21">
        <f>+reg3!M13</f>
        <v>3949</v>
      </c>
      <c r="N25" s="21">
        <f>+reg3!N13</f>
        <v>3292</v>
      </c>
      <c r="O25" s="21">
        <f>+reg3!O13</f>
        <v>3390</v>
      </c>
      <c r="P25" s="18">
        <f t="shared" si="9"/>
        <v>85.84451759939226</v>
      </c>
      <c r="Q25" s="33" t="s">
        <v>176</v>
      </c>
    </row>
    <row r="26" spans="2:17" ht="15">
      <c r="B26" s="15">
        <f t="shared" si="10"/>
        <v>4</v>
      </c>
      <c r="C26" s="34" t="s">
        <v>4</v>
      </c>
      <c r="D26" s="34"/>
      <c r="E26" s="21">
        <f>+reg3!E14</f>
        <v>9</v>
      </c>
      <c r="F26" s="21">
        <f>+reg3!F14</f>
        <v>9</v>
      </c>
      <c r="G26" s="18">
        <f t="shared" si="5"/>
        <v>100</v>
      </c>
      <c r="H26" s="18">
        <f t="shared" si="6"/>
        <v>0</v>
      </c>
      <c r="I26" s="21">
        <f>+reg3!I14</f>
        <v>32</v>
      </c>
      <c r="J26" s="21">
        <f>+reg3!J14</f>
        <v>32</v>
      </c>
      <c r="K26" s="18">
        <f t="shared" si="7"/>
        <v>100</v>
      </c>
      <c r="L26" s="18">
        <f t="shared" si="8"/>
        <v>0</v>
      </c>
      <c r="M26" s="21">
        <f>+reg3!M14</f>
        <v>2661</v>
      </c>
      <c r="N26" s="21">
        <f>+reg3!N14</f>
        <v>2297</v>
      </c>
      <c r="O26" s="21">
        <f>+reg3!O14</f>
        <v>2405</v>
      </c>
      <c r="P26" s="18">
        <f t="shared" si="9"/>
        <v>90.37955655768508</v>
      </c>
      <c r="Q26" s="33" t="s">
        <v>176</v>
      </c>
    </row>
    <row r="27" spans="2:17" ht="15">
      <c r="B27" s="15">
        <f t="shared" si="10"/>
        <v>5</v>
      </c>
      <c r="C27" s="20" t="s">
        <v>5</v>
      </c>
      <c r="D27" s="20"/>
      <c r="E27" s="21">
        <f>+reg3!E15+reg3!E146</f>
        <v>11</v>
      </c>
      <c r="F27" s="21">
        <f>+reg3!F15+reg3!F146</f>
        <v>11</v>
      </c>
      <c r="G27" s="18">
        <f t="shared" si="5"/>
        <v>100</v>
      </c>
      <c r="H27" s="18">
        <f t="shared" si="6"/>
        <v>0</v>
      </c>
      <c r="I27" s="21">
        <f>+reg3!I15+reg3!I146</f>
        <v>93</v>
      </c>
      <c r="J27" s="21">
        <f>+reg3!J15+reg3!J146</f>
        <v>82</v>
      </c>
      <c r="K27" s="18">
        <f t="shared" si="7"/>
        <v>88.17204301075269</v>
      </c>
      <c r="L27" s="18">
        <f t="shared" si="8"/>
        <v>11</v>
      </c>
      <c r="M27" s="21">
        <f>+reg3!M15+reg3!M146</f>
        <v>5726</v>
      </c>
      <c r="N27" s="21">
        <f>+reg3!N15+reg3!N146</f>
        <v>6380</v>
      </c>
      <c r="O27" s="21">
        <f>+reg3!O15+reg3!O146</f>
        <v>6586</v>
      </c>
      <c r="P27" s="18">
        <f t="shared" si="9"/>
        <v>115.01921061823262</v>
      </c>
      <c r="Q27" s="35" t="s">
        <v>177</v>
      </c>
    </row>
    <row r="28" spans="2:17" ht="15">
      <c r="B28" s="15">
        <f t="shared" si="10"/>
        <v>6</v>
      </c>
      <c r="C28" s="20" t="s">
        <v>6</v>
      </c>
      <c r="D28" s="20"/>
      <c r="E28" s="21">
        <f>+reg3!E16</f>
        <v>25</v>
      </c>
      <c r="F28" s="21">
        <f>+reg3!F16</f>
        <v>25</v>
      </c>
      <c r="G28" s="18">
        <f t="shared" si="5"/>
        <v>100</v>
      </c>
      <c r="H28" s="18">
        <f t="shared" si="6"/>
        <v>0</v>
      </c>
      <c r="I28" s="21">
        <f>+reg3!I16</f>
        <v>79</v>
      </c>
      <c r="J28" s="21">
        <f>+reg3!J16</f>
        <v>79</v>
      </c>
      <c r="K28" s="18">
        <f t="shared" si="7"/>
        <v>100</v>
      </c>
      <c r="L28" s="18">
        <f t="shared" si="8"/>
        <v>0</v>
      </c>
      <c r="M28" s="21">
        <f>+reg3!M16</f>
        <v>7051</v>
      </c>
      <c r="N28" s="21">
        <f>+reg3!N16</f>
        <v>7253</v>
      </c>
      <c r="O28" s="21">
        <f>+reg3!O16</f>
        <v>7529</v>
      </c>
      <c r="P28" s="18">
        <f t="shared" si="9"/>
        <v>106.77918025811941</v>
      </c>
      <c r="Q28" s="33" t="s">
        <v>176</v>
      </c>
    </row>
    <row r="29" spans="2:17" ht="15">
      <c r="B29" s="15">
        <f t="shared" si="10"/>
        <v>7</v>
      </c>
      <c r="C29" s="20" t="s">
        <v>65</v>
      </c>
      <c r="D29" s="20"/>
      <c r="E29" s="21">
        <f>+reg3!E17</f>
        <v>40</v>
      </c>
      <c r="F29" s="21">
        <f>+reg3!F17</f>
        <v>40</v>
      </c>
      <c r="G29" s="18">
        <f t="shared" si="5"/>
        <v>100</v>
      </c>
      <c r="H29" s="18">
        <f t="shared" si="6"/>
        <v>0</v>
      </c>
      <c r="I29" s="21">
        <f>+reg3!I17</f>
        <v>89</v>
      </c>
      <c r="J29" s="21">
        <f>+reg3!J17</f>
        <v>88</v>
      </c>
      <c r="K29" s="18">
        <f t="shared" si="7"/>
        <v>98.87640449438202</v>
      </c>
      <c r="L29" s="18">
        <f t="shared" si="8"/>
        <v>1</v>
      </c>
      <c r="M29" s="21">
        <f>+reg3!M17</f>
        <v>9405</v>
      </c>
      <c r="N29" s="21">
        <f>+reg3!N17</f>
        <v>11368</v>
      </c>
      <c r="O29" s="21">
        <f>+reg3!O17</f>
        <v>11685</v>
      </c>
      <c r="P29" s="18">
        <f t="shared" si="9"/>
        <v>124.24242424242425</v>
      </c>
      <c r="Q29" s="33" t="s">
        <v>176</v>
      </c>
    </row>
    <row r="30" spans="2:17" ht="15">
      <c r="B30" s="15">
        <v>8</v>
      </c>
      <c r="C30" s="20" t="s">
        <v>14</v>
      </c>
      <c r="D30" s="20"/>
      <c r="E30" s="21">
        <f>+reg3!E18</f>
        <v>18</v>
      </c>
      <c r="F30" s="21">
        <f>+reg3!F18</f>
        <v>18</v>
      </c>
      <c r="G30" s="18">
        <f t="shared" si="5"/>
        <v>100</v>
      </c>
      <c r="H30" s="18">
        <f t="shared" si="6"/>
        <v>0</v>
      </c>
      <c r="I30" s="21">
        <f>+reg3!I18</f>
        <v>47</v>
      </c>
      <c r="J30" s="21">
        <f>+reg3!J18</f>
        <v>47</v>
      </c>
      <c r="K30" s="18">
        <f t="shared" si="7"/>
        <v>100</v>
      </c>
      <c r="L30" s="18">
        <f t="shared" si="8"/>
        <v>0</v>
      </c>
      <c r="M30" s="21">
        <f>+reg3!M18</f>
        <v>6055</v>
      </c>
      <c r="N30" s="21">
        <f>+reg3!N18</f>
        <v>6391</v>
      </c>
      <c r="O30" s="21">
        <f>+reg3!O18</f>
        <v>6631</v>
      </c>
      <c r="P30" s="18">
        <f t="shared" si="9"/>
        <v>109.51279933938893</v>
      </c>
      <c r="Q30" s="33" t="s">
        <v>176</v>
      </c>
    </row>
    <row r="31" spans="2:17" ht="15.75" thickBot="1">
      <c r="B31" s="15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9"/>
    </row>
    <row r="32" spans="2:17" ht="15.75" thickBot="1">
      <c r="B32" s="23"/>
      <c r="C32" s="24" t="s">
        <v>96</v>
      </c>
      <c r="D32" s="24"/>
      <c r="E32" s="26">
        <f>SUM(E23:E30)</f>
        <v>151</v>
      </c>
      <c r="F32" s="26">
        <f>SUM(F23:F30)</f>
        <v>151</v>
      </c>
      <c r="G32" s="26">
        <f>+F32/E32*100</f>
        <v>100</v>
      </c>
      <c r="H32" s="26">
        <f>SUM(H23:H30)</f>
        <v>0</v>
      </c>
      <c r="I32" s="26">
        <f>SUM(I23:I30)</f>
        <v>486</v>
      </c>
      <c r="J32" s="26">
        <f>SUM(J23:J30)</f>
        <v>472</v>
      </c>
      <c r="K32" s="26">
        <f>+J32/I32*100</f>
        <v>97.11934156378601</v>
      </c>
      <c r="L32" s="26">
        <f>SUM(L23:L30)</f>
        <v>14</v>
      </c>
      <c r="M32" s="26">
        <f>SUM(M23:M30)</f>
        <v>49410</v>
      </c>
      <c r="N32" s="26">
        <f>SUM(N23:N30)</f>
        <v>55177</v>
      </c>
      <c r="O32" s="26">
        <f>SUM(O23:O30)</f>
        <v>56944</v>
      </c>
      <c r="P32" s="26">
        <f>+O32/M32*100</f>
        <v>115.24792552114957</v>
      </c>
      <c r="Q32" s="36"/>
    </row>
    <row r="33" spans="2:12" ht="15">
      <c r="B33" s="343" t="s">
        <v>68</v>
      </c>
      <c r="C33" s="343"/>
      <c r="D33" s="343"/>
      <c r="E33" s="343"/>
      <c r="F33" s="343"/>
      <c r="G33" s="343"/>
      <c r="H33" s="343"/>
      <c r="I33" s="2"/>
      <c r="J33" s="2"/>
      <c r="K33" s="2"/>
      <c r="L33" s="2"/>
    </row>
    <row r="34" spans="2:17" ht="15"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</row>
    <row r="35" spans="2:17" ht="15"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</row>
    <row r="36" spans="5:12" ht="15">
      <c r="E36" s="30"/>
      <c r="F36" s="30"/>
      <c r="G36" s="22"/>
      <c r="H36" s="31"/>
      <c r="I36" s="31"/>
      <c r="J36" s="31"/>
      <c r="K36" s="31"/>
      <c r="L36" s="31"/>
    </row>
    <row r="37" spans="2:16" ht="16.5" thickBot="1">
      <c r="B37" t="s">
        <v>178</v>
      </c>
      <c r="M37" s="344"/>
      <c r="N37" s="344"/>
      <c r="O37" s="344"/>
      <c r="P37" s="32"/>
    </row>
    <row r="38" spans="2:17" ht="15">
      <c r="B38" s="345" t="s">
        <v>174</v>
      </c>
      <c r="C38" s="346"/>
      <c r="D38" s="7"/>
      <c r="E38" s="351" t="s">
        <v>166</v>
      </c>
      <c r="F38" s="352"/>
      <c r="G38" s="352"/>
      <c r="H38" s="353"/>
      <c r="I38" s="351" t="s">
        <v>92</v>
      </c>
      <c r="J38" s="352"/>
      <c r="K38" s="352"/>
      <c r="L38" s="353"/>
      <c r="M38" s="354" t="s">
        <v>167</v>
      </c>
      <c r="N38" s="354"/>
      <c r="O38" s="354"/>
      <c r="P38" s="354"/>
      <c r="Q38" s="8" t="s">
        <v>68</v>
      </c>
    </row>
    <row r="39" spans="2:17" ht="15" customHeight="1">
      <c r="B39" s="347"/>
      <c r="C39" s="348"/>
      <c r="D39" s="9"/>
      <c r="E39" s="341" t="s">
        <v>93</v>
      </c>
      <c r="F39" s="338" t="s">
        <v>94</v>
      </c>
      <c r="G39" s="338"/>
      <c r="H39" s="339" t="s">
        <v>16</v>
      </c>
      <c r="I39" s="341" t="s">
        <v>93</v>
      </c>
      <c r="J39" s="338" t="s">
        <v>94</v>
      </c>
      <c r="K39" s="338"/>
      <c r="L39" s="339" t="s">
        <v>16</v>
      </c>
      <c r="M39" s="288" t="s">
        <v>283</v>
      </c>
      <c r="N39" s="285" t="s">
        <v>170</v>
      </c>
      <c r="O39" s="286"/>
      <c r="P39" s="287"/>
      <c r="Q39" s="10" t="s">
        <v>170</v>
      </c>
    </row>
    <row r="40" spans="2:17" ht="23.25" thickBot="1">
      <c r="B40" s="349"/>
      <c r="C40" s="350"/>
      <c r="D40" s="11"/>
      <c r="E40" s="342"/>
      <c r="F40" s="12" t="s">
        <v>172</v>
      </c>
      <c r="G40" s="13" t="s">
        <v>95</v>
      </c>
      <c r="H40" s="340"/>
      <c r="I40" s="342"/>
      <c r="J40" s="12" t="s">
        <v>172</v>
      </c>
      <c r="K40" s="13" t="s">
        <v>95</v>
      </c>
      <c r="L40" s="340"/>
      <c r="M40" s="289"/>
      <c r="N40" s="281" t="s">
        <v>293</v>
      </c>
      <c r="O40" s="281" t="s">
        <v>294</v>
      </c>
      <c r="P40" s="282" t="s">
        <v>95</v>
      </c>
      <c r="Q40" s="14" t="s">
        <v>175</v>
      </c>
    </row>
    <row r="41" spans="2:17" ht="15">
      <c r="B41" s="15">
        <v>1</v>
      </c>
      <c r="C41" s="20" t="s">
        <v>86</v>
      </c>
      <c r="D41" s="20"/>
      <c r="E41" s="21">
        <f>+reg3!E33</f>
        <v>18</v>
      </c>
      <c r="F41" s="21">
        <f>+reg3!F33</f>
        <v>18</v>
      </c>
      <c r="G41" s="18">
        <f aca="true" t="shared" si="11" ref="G41:G50">+F41/E41*100</f>
        <v>100</v>
      </c>
      <c r="H41" s="18">
        <f aca="true" t="shared" si="12" ref="H41:H50">+E41-F41</f>
        <v>0</v>
      </c>
      <c r="I41" s="21">
        <f>+reg3!I33</f>
        <v>10</v>
      </c>
      <c r="J41" s="21">
        <f>+reg3!J33</f>
        <v>9</v>
      </c>
      <c r="K41" s="18">
        <f aca="true" t="shared" si="13" ref="K41:K50">+J41/I41*100</f>
        <v>90</v>
      </c>
      <c r="L41" s="18">
        <f aca="true" t="shared" si="14" ref="L41:L50">+I41-J41</f>
        <v>1</v>
      </c>
      <c r="M41" s="21">
        <f>+reg3!M33</f>
        <v>2720</v>
      </c>
      <c r="N41" s="21">
        <f>+reg3!N33</f>
        <v>3037</v>
      </c>
      <c r="O41" s="21">
        <f>+reg3!O33</f>
        <v>3113</v>
      </c>
      <c r="P41" s="18">
        <f aca="true" t="shared" si="15" ref="P41:P50">+O41/M41*100</f>
        <v>114.44852941176471</v>
      </c>
      <c r="Q41" s="33" t="s">
        <v>179</v>
      </c>
    </row>
    <row r="42" spans="2:17" ht="15">
      <c r="B42" s="15">
        <f>B41+1</f>
        <v>2</v>
      </c>
      <c r="C42" s="20" t="s">
        <v>75</v>
      </c>
      <c r="D42" s="20"/>
      <c r="E42" s="21">
        <f>+reg3!E34</f>
        <v>61</v>
      </c>
      <c r="F42" s="21">
        <f>+reg3!F34</f>
        <v>61</v>
      </c>
      <c r="G42" s="18">
        <f t="shared" si="11"/>
        <v>100</v>
      </c>
      <c r="H42" s="18">
        <f t="shared" si="12"/>
        <v>0</v>
      </c>
      <c r="I42" s="21">
        <f>+reg3!I34</f>
        <v>326</v>
      </c>
      <c r="J42" s="21">
        <f>+reg3!J34</f>
        <v>324</v>
      </c>
      <c r="K42" s="18">
        <f t="shared" si="13"/>
        <v>99.38650306748467</v>
      </c>
      <c r="L42" s="18">
        <f t="shared" si="14"/>
        <v>2</v>
      </c>
      <c r="M42" s="21">
        <f>+reg3!M34</f>
        <v>19601</v>
      </c>
      <c r="N42" s="21">
        <f>+reg3!N34</f>
        <v>22954</v>
      </c>
      <c r="O42" s="21">
        <f>+reg3!O34</f>
        <v>23542</v>
      </c>
      <c r="P42" s="18">
        <f t="shared" si="15"/>
        <v>120.10611703484516</v>
      </c>
      <c r="Q42" s="33" t="s">
        <v>179</v>
      </c>
    </row>
    <row r="43" spans="2:17" ht="15">
      <c r="B43" s="15">
        <f>B42+1</f>
        <v>3</v>
      </c>
      <c r="C43" s="20" t="s">
        <v>11</v>
      </c>
      <c r="D43" s="20"/>
      <c r="E43" s="21">
        <f>+reg3!E35</f>
        <v>24</v>
      </c>
      <c r="F43" s="21">
        <f>+reg3!F35</f>
        <v>24</v>
      </c>
      <c r="G43" s="18">
        <f t="shared" si="11"/>
        <v>100</v>
      </c>
      <c r="H43" s="18">
        <f t="shared" si="12"/>
        <v>0</v>
      </c>
      <c r="I43" s="21">
        <f>+reg3!I35</f>
        <v>156</v>
      </c>
      <c r="J43" s="21">
        <f>+reg3!J35</f>
        <v>156</v>
      </c>
      <c r="K43" s="18">
        <f t="shared" si="13"/>
        <v>100</v>
      </c>
      <c r="L43" s="18">
        <f t="shared" si="14"/>
        <v>0</v>
      </c>
      <c r="M43" s="21">
        <f>+reg3!M35</f>
        <v>7571</v>
      </c>
      <c r="N43" s="21">
        <f>+reg3!N35</f>
        <v>7389</v>
      </c>
      <c r="O43" s="21">
        <f>+reg3!O35</f>
        <v>7612</v>
      </c>
      <c r="P43" s="18">
        <f t="shared" si="15"/>
        <v>100.54154008717475</v>
      </c>
      <c r="Q43" s="33" t="s">
        <v>179</v>
      </c>
    </row>
    <row r="44" spans="2:17" ht="15">
      <c r="B44" s="15">
        <f>B43+1</f>
        <v>4</v>
      </c>
      <c r="C44" s="20" t="s">
        <v>19</v>
      </c>
      <c r="D44" s="20"/>
      <c r="E44" s="21">
        <f>+reg3!E36</f>
        <v>37</v>
      </c>
      <c r="F44" s="21">
        <f>+reg3!F36</f>
        <v>37</v>
      </c>
      <c r="G44" s="18">
        <f t="shared" si="11"/>
        <v>100</v>
      </c>
      <c r="H44" s="18">
        <f t="shared" si="12"/>
        <v>0</v>
      </c>
      <c r="I44" s="21">
        <f>+reg3!I36</f>
        <v>194</v>
      </c>
      <c r="J44" s="21">
        <f>+reg3!J36</f>
        <v>194</v>
      </c>
      <c r="K44" s="18">
        <f t="shared" si="13"/>
        <v>100</v>
      </c>
      <c r="L44" s="18">
        <f t="shared" si="14"/>
        <v>0</v>
      </c>
      <c r="M44" s="21">
        <f>+reg3!M36</f>
        <v>13793</v>
      </c>
      <c r="N44" s="21">
        <f>+reg3!N36</f>
        <v>14203</v>
      </c>
      <c r="O44" s="21">
        <f>+reg3!O36</f>
        <v>14597</v>
      </c>
      <c r="P44" s="18">
        <f t="shared" si="15"/>
        <v>105.82904371782789</v>
      </c>
      <c r="Q44" s="33" t="s">
        <v>179</v>
      </c>
    </row>
    <row r="45" spans="2:17" ht="15">
      <c r="B45" s="15">
        <f>B44+1</f>
        <v>5</v>
      </c>
      <c r="C45" s="20" t="s">
        <v>20</v>
      </c>
      <c r="D45" s="20"/>
      <c r="E45" s="21">
        <f>+reg3!E37</f>
        <v>35</v>
      </c>
      <c r="F45" s="21">
        <f>+reg3!F37</f>
        <v>35</v>
      </c>
      <c r="G45" s="18">
        <f t="shared" si="11"/>
        <v>100</v>
      </c>
      <c r="H45" s="18">
        <f t="shared" si="12"/>
        <v>0</v>
      </c>
      <c r="I45" s="21">
        <f>+reg3!I37</f>
        <v>242</v>
      </c>
      <c r="J45" s="21">
        <f>+reg3!J37</f>
        <v>238</v>
      </c>
      <c r="K45" s="18">
        <f t="shared" si="13"/>
        <v>98.34710743801654</v>
      </c>
      <c r="L45" s="18">
        <f t="shared" si="14"/>
        <v>4</v>
      </c>
      <c r="M45" s="21">
        <f>+reg3!M37</f>
        <v>22412</v>
      </c>
      <c r="N45" s="21">
        <f>+reg3!N37</f>
        <v>26227</v>
      </c>
      <c r="O45" s="21">
        <f>+reg3!O37</f>
        <v>27180</v>
      </c>
      <c r="P45" s="18">
        <f t="shared" si="15"/>
        <v>121.27431733000178</v>
      </c>
      <c r="Q45" s="33" t="s">
        <v>179</v>
      </c>
    </row>
    <row r="46" spans="2:17" ht="15">
      <c r="B46" s="15">
        <f>B45+1</f>
        <v>6</v>
      </c>
      <c r="C46" s="20" t="s">
        <v>21</v>
      </c>
      <c r="D46" s="20"/>
      <c r="E46" s="21">
        <f>+reg3!E38</f>
        <v>16</v>
      </c>
      <c r="F46" s="21">
        <f>+reg3!F38</f>
        <v>16</v>
      </c>
      <c r="G46" s="18">
        <f t="shared" si="11"/>
        <v>100</v>
      </c>
      <c r="H46" s="18">
        <f t="shared" si="12"/>
        <v>0</v>
      </c>
      <c r="I46" s="21">
        <f>+reg3!I38</f>
        <v>101</v>
      </c>
      <c r="J46" s="21">
        <f>+reg3!J38</f>
        <v>101</v>
      </c>
      <c r="K46" s="18">
        <f t="shared" si="13"/>
        <v>100</v>
      </c>
      <c r="L46" s="18">
        <f t="shared" si="14"/>
        <v>0</v>
      </c>
      <c r="M46" s="21">
        <f>+reg3!M38</f>
        <v>5602</v>
      </c>
      <c r="N46" s="21">
        <f>+reg3!N38</f>
        <v>6543</v>
      </c>
      <c r="O46" s="21">
        <f>+reg3!O38</f>
        <v>6715</v>
      </c>
      <c r="P46" s="18">
        <f t="shared" si="15"/>
        <v>119.86790431988577</v>
      </c>
      <c r="Q46" s="33" t="s">
        <v>179</v>
      </c>
    </row>
    <row r="47" spans="2:17" ht="15">
      <c r="B47" s="15">
        <v>7</v>
      </c>
      <c r="C47" s="20" t="s">
        <v>22</v>
      </c>
      <c r="D47" s="20"/>
      <c r="E47" s="21">
        <f>+reg3!E39</f>
        <v>9</v>
      </c>
      <c r="F47" s="21">
        <f>+reg3!F39</f>
        <v>9</v>
      </c>
      <c r="G47" s="18">
        <f t="shared" si="11"/>
        <v>100</v>
      </c>
      <c r="H47" s="18">
        <f t="shared" si="12"/>
        <v>0</v>
      </c>
      <c r="I47" s="21">
        <f>+reg3!I39</f>
        <v>55</v>
      </c>
      <c r="J47" s="21">
        <f>+reg3!J39</f>
        <v>55</v>
      </c>
      <c r="K47" s="18">
        <f t="shared" si="13"/>
        <v>100</v>
      </c>
      <c r="L47" s="18">
        <f t="shared" si="14"/>
        <v>0</v>
      </c>
      <c r="M47" s="21">
        <f>+reg3!M39</f>
        <v>4785</v>
      </c>
      <c r="N47" s="21">
        <f>+reg3!N39</f>
        <v>4739</v>
      </c>
      <c r="O47" s="21">
        <f>+reg3!O39</f>
        <v>4897</v>
      </c>
      <c r="P47" s="18">
        <f t="shared" si="15"/>
        <v>102.34064785788924</v>
      </c>
      <c r="Q47" s="33" t="s">
        <v>179</v>
      </c>
    </row>
    <row r="48" spans="2:17" ht="15">
      <c r="B48" s="15">
        <v>8</v>
      </c>
      <c r="C48" s="20" t="s">
        <v>23</v>
      </c>
      <c r="D48" s="20"/>
      <c r="E48" s="21">
        <f>+reg3!E40</f>
        <v>12</v>
      </c>
      <c r="F48" s="21">
        <f>+reg3!F40</f>
        <v>12</v>
      </c>
      <c r="G48" s="18">
        <f t="shared" si="11"/>
        <v>100</v>
      </c>
      <c r="H48" s="18">
        <f t="shared" si="12"/>
        <v>0</v>
      </c>
      <c r="I48" s="21">
        <f>+reg3!I40</f>
        <v>73</v>
      </c>
      <c r="J48" s="21">
        <f>+reg3!J40</f>
        <v>73</v>
      </c>
      <c r="K48" s="18">
        <f t="shared" si="13"/>
        <v>100</v>
      </c>
      <c r="L48" s="18">
        <f t="shared" si="14"/>
        <v>0</v>
      </c>
      <c r="M48" s="21">
        <f>+reg3!M40</f>
        <v>3031</v>
      </c>
      <c r="N48" s="21">
        <f>+reg3!N40</f>
        <v>3385</v>
      </c>
      <c r="O48" s="21">
        <f>+reg3!O40</f>
        <v>3483</v>
      </c>
      <c r="P48" s="18">
        <f t="shared" si="15"/>
        <v>114.91257010887497</v>
      </c>
      <c r="Q48" s="33" t="s">
        <v>179</v>
      </c>
    </row>
    <row r="49" spans="2:17" ht="15">
      <c r="B49" s="15">
        <v>9</v>
      </c>
      <c r="C49" s="20" t="s">
        <v>67</v>
      </c>
      <c r="D49" s="20"/>
      <c r="E49" s="21">
        <f>+reg3!E41</f>
        <v>15</v>
      </c>
      <c r="F49" s="21">
        <f>+reg3!F41</f>
        <v>15</v>
      </c>
      <c r="G49" s="18">
        <f t="shared" si="11"/>
        <v>100</v>
      </c>
      <c r="H49" s="18">
        <f t="shared" si="12"/>
        <v>0</v>
      </c>
      <c r="I49" s="21">
        <f>+reg3!I41</f>
        <v>103</v>
      </c>
      <c r="J49" s="21">
        <f>+reg3!J41</f>
        <v>102</v>
      </c>
      <c r="K49" s="18">
        <f t="shared" si="13"/>
        <v>99.02912621359224</v>
      </c>
      <c r="L49" s="18">
        <f t="shared" si="14"/>
        <v>1</v>
      </c>
      <c r="M49" s="21">
        <f>+reg3!M41</f>
        <v>5706</v>
      </c>
      <c r="N49" s="21">
        <f>+reg3!N41</f>
        <v>5682</v>
      </c>
      <c r="O49" s="21">
        <f>+reg3!O41</f>
        <v>5884</v>
      </c>
      <c r="P49" s="18">
        <f t="shared" si="15"/>
        <v>103.11952330879777</v>
      </c>
      <c r="Q49" s="33" t="s">
        <v>179</v>
      </c>
    </row>
    <row r="50" spans="2:17" ht="15">
      <c r="B50" s="15">
        <v>10</v>
      </c>
      <c r="C50" s="20" t="s">
        <v>62</v>
      </c>
      <c r="D50" s="20"/>
      <c r="E50" s="21">
        <f>+reg3!E42</f>
        <v>24</v>
      </c>
      <c r="F50" s="21">
        <f>+reg3!F42</f>
        <v>24</v>
      </c>
      <c r="G50" s="18">
        <f t="shared" si="11"/>
        <v>100</v>
      </c>
      <c r="H50" s="18">
        <f t="shared" si="12"/>
        <v>0</v>
      </c>
      <c r="I50" s="21">
        <f>+reg3!I42</f>
        <v>99</v>
      </c>
      <c r="J50" s="21">
        <f>+reg3!J42</f>
        <v>98</v>
      </c>
      <c r="K50" s="18">
        <f t="shared" si="13"/>
        <v>98.98989898989899</v>
      </c>
      <c r="L50" s="18">
        <f t="shared" si="14"/>
        <v>1</v>
      </c>
      <c r="M50" s="21">
        <f>+reg3!M42</f>
        <v>11519</v>
      </c>
      <c r="N50" s="21">
        <f>+reg3!N42</f>
        <v>13328</v>
      </c>
      <c r="O50" s="21">
        <f>+reg3!O42</f>
        <v>13706</v>
      </c>
      <c r="P50" s="18">
        <f t="shared" si="15"/>
        <v>118.98602309228232</v>
      </c>
      <c r="Q50" s="33" t="s">
        <v>179</v>
      </c>
    </row>
    <row r="51" spans="2:17" ht="15.75" thickBot="1">
      <c r="B51" s="15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19"/>
    </row>
    <row r="52" spans="2:17" ht="15.75" thickBot="1">
      <c r="B52" s="37"/>
      <c r="C52" s="38" t="s">
        <v>96</v>
      </c>
      <c r="D52" s="38"/>
      <c r="E52" s="39">
        <f>SUM(E41:E50)</f>
        <v>251</v>
      </c>
      <c r="F52" s="39">
        <f>SUM(F41:F50)</f>
        <v>251</v>
      </c>
      <c r="G52" s="39">
        <f>+F52/E52*100</f>
        <v>100</v>
      </c>
      <c r="H52" s="39">
        <f>SUM(H41:H50)</f>
        <v>0</v>
      </c>
      <c r="I52" s="39">
        <f>SUM(I41:I50)</f>
        <v>1359</v>
      </c>
      <c r="J52" s="39">
        <f>SUM(J41:J50)</f>
        <v>1350</v>
      </c>
      <c r="K52" s="39">
        <f>+J52/I52*100</f>
        <v>99.33774834437085</v>
      </c>
      <c r="L52" s="39">
        <f>SUM(L41:L50)</f>
        <v>9</v>
      </c>
      <c r="M52" s="39">
        <f>SUM(M41:M50)</f>
        <v>96740</v>
      </c>
      <c r="N52" s="39">
        <f>SUM(N41:N50)</f>
        <v>107487</v>
      </c>
      <c r="O52" s="39">
        <f>SUM(O41:O50)</f>
        <v>110729</v>
      </c>
      <c r="P52" s="39">
        <f>+O52/M52*100</f>
        <v>114.46040934463511</v>
      </c>
      <c r="Q52" s="36"/>
    </row>
    <row r="53" spans="2:12" ht="15">
      <c r="B53" s="343" t="s">
        <v>68</v>
      </c>
      <c r="C53" s="343"/>
      <c r="D53" s="343"/>
      <c r="E53" s="343"/>
      <c r="F53" s="343"/>
      <c r="G53" s="343"/>
      <c r="H53" s="343"/>
      <c r="I53" s="2"/>
      <c r="J53" s="2"/>
      <c r="K53" s="2"/>
      <c r="L53" s="2"/>
    </row>
    <row r="54" spans="2:17" ht="15"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</row>
    <row r="55" spans="2:17" ht="15"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  <row r="56" spans="5:12" ht="15">
      <c r="E56" s="30"/>
      <c r="F56" s="30"/>
      <c r="G56" s="22"/>
      <c r="H56" s="31"/>
      <c r="I56" s="31"/>
      <c r="J56" s="31"/>
      <c r="K56" s="31"/>
      <c r="L56" s="31"/>
    </row>
    <row r="57" spans="2:16" ht="16.5" thickBot="1">
      <c r="B57" t="s">
        <v>180</v>
      </c>
      <c r="M57" s="344"/>
      <c r="N57" s="344"/>
      <c r="O57" s="344"/>
      <c r="P57" s="32"/>
    </row>
    <row r="58" spans="2:17" ht="15">
      <c r="B58" s="356" t="s">
        <v>181</v>
      </c>
      <c r="C58" s="357"/>
      <c r="D58" s="7"/>
      <c r="E58" s="351" t="s">
        <v>166</v>
      </c>
      <c r="F58" s="352"/>
      <c r="G58" s="352"/>
      <c r="H58" s="353"/>
      <c r="I58" s="351" t="s">
        <v>92</v>
      </c>
      <c r="J58" s="352"/>
      <c r="K58" s="352"/>
      <c r="L58" s="353"/>
      <c r="M58" s="354" t="s">
        <v>167</v>
      </c>
      <c r="N58" s="354"/>
      <c r="O58" s="354"/>
      <c r="P58" s="354"/>
      <c r="Q58" s="154" t="s">
        <v>68</v>
      </c>
    </row>
    <row r="59" spans="2:17" ht="15">
      <c r="B59" s="358"/>
      <c r="C59" s="359"/>
      <c r="D59" s="40"/>
      <c r="E59" s="341" t="s">
        <v>93</v>
      </c>
      <c r="F59" s="338" t="s">
        <v>94</v>
      </c>
      <c r="G59" s="338"/>
      <c r="H59" s="339" t="s">
        <v>16</v>
      </c>
      <c r="I59" s="341" t="s">
        <v>93</v>
      </c>
      <c r="J59" s="338" t="s">
        <v>94</v>
      </c>
      <c r="K59" s="338"/>
      <c r="L59" s="339" t="s">
        <v>16</v>
      </c>
      <c r="M59" s="288" t="s">
        <v>283</v>
      </c>
      <c r="N59" s="285" t="s">
        <v>170</v>
      </c>
      <c r="O59" s="286"/>
      <c r="P59" s="287"/>
      <c r="Q59" s="155" t="s">
        <v>170</v>
      </c>
    </row>
    <row r="60" spans="2:17" ht="23.25" thickBot="1">
      <c r="B60" s="358"/>
      <c r="C60" s="359"/>
      <c r="D60" s="9"/>
      <c r="E60" s="342"/>
      <c r="F60" s="12" t="s">
        <v>172</v>
      </c>
      <c r="G60" s="13" t="s">
        <v>95</v>
      </c>
      <c r="H60" s="340"/>
      <c r="I60" s="342"/>
      <c r="J60" s="12" t="s">
        <v>172</v>
      </c>
      <c r="K60" s="13" t="s">
        <v>95</v>
      </c>
      <c r="L60" s="340"/>
      <c r="M60" s="289"/>
      <c r="N60" s="281" t="s">
        <v>293</v>
      </c>
      <c r="O60" s="281" t="s">
        <v>294</v>
      </c>
      <c r="P60" s="282" t="s">
        <v>95</v>
      </c>
      <c r="Q60" s="156" t="s">
        <v>175</v>
      </c>
    </row>
    <row r="61" spans="2:17" ht="15">
      <c r="B61" s="152">
        <v>1</v>
      </c>
      <c r="C61" s="41" t="s">
        <v>18</v>
      </c>
      <c r="D61" s="41"/>
      <c r="E61" s="48">
        <f>+reg3!E44</f>
        <v>44</v>
      </c>
      <c r="F61" s="48">
        <f>+reg3!F44</f>
        <v>44</v>
      </c>
      <c r="G61" s="18">
        <f>+F61/E61*100</f>
        <v>100</v>
      </c>
      <c r="H61" s="18">
        <f>+E61-F61</f>
        <v>0</v>
      </c>
      <c r="I61" s="48">
        <f>+reg3!I44</f>
        <v>295</v>
      </c>
      <c r="J61" s="48">
        <f>+reg3!J44</f>
        <v>294</v>
      </c>
      <c r="K61" s="18">
        <f>+J61/I61*100</f>
        <v>99.66101694915255</v>
      </c>
      <c r="L61" s="18">
        <f>+I61-J61</f>
        <v>1</v>
      </c>
      <c r="M61" s="48">
        <f>+reg3!M44</f>
        <v>21302</v>
      </c>
      <c r="N61" s="48">
        <f>+reg3!N44</f>
        <v>23282</v>
      </c>
      <c r="O61" s="48">
        <f>+reg3!O44</f>
        <v>24024</v>
      </c>
      <c r="P61" s="18">
        <f>+O61/M61*100</f>
        <v>112.77814289738053</v>
      </c>
      <c r="Q61" s="157" t="s">
        <v>179</v>
      </c>
    </row>
    <row r="62" spans="2:17" ht="15">
      <c r="B62" s="15">
        <f>B61+1</f>
        <v>2</v>
      </c>
      <c r="C62" s="20" t="s">
        <v>52</v>
      </c>
      <c r="D62" s="20"/>
      <c r="E62" s="21">
        <f>+reg3!E45</f>
        <v>13</v>
      </c>
      <c r="F62" s="21">
        <f>+reg3!F45</f>
        <v>13</v>
      </c>
      <c r="G62" s="18">
        <f>+F62/E62*100</f>
        <v>100</v>
      </c>
      <c r="H62" s="18">
        <f>+E62-F62</f>
        <v>0</v>
      </c>
      <c r="I62" s="21">
        <f>+reg3!I45</f>
        <v>66</v>
      </c>
      <c r="J62" s="21">
        <f>+reg3!J45</f>
        <v>65</v>
      </c>
      <c r="K62" s="18">
        <f>+J62/I62*100</f>
        <v>98.48484848484848</v>
      </c>
      <c r="L62" s="18">
        <f>+I62-J62</f>
        <v>1</v>
      </c>
      <c r="M62" s="21">
        <f>+reg3!M45</f>
        <v>8417</v>
      </c>
      <c r="N62" s="21">
        <f>+reg3!N45</f>
        <v>7109</v>
      </c>
      <c r="O62" s="21">
        <f>+reg3!O45</f>
        <v>7377</v>
      </c>
      <c r="P62" s="18">
        <f>+O62/M62*100</f>
        <v>87.64405370084353</v>
      </c>
      <c r="Q62" s="33" t="s">
        <v>179</v>
      </c>
    </row>
    <row r="63" spans="2:17" ht="15">
      <c r="B63" s="15">
        <v>3</v>
      </c>
      <c r="C63" s="20" t="s">
        <v>82</v>
      </c>
      <c r="D63" s="20"/>
      <c r="E63" s="21">
        <f>+reg3!E46</f>
        <v>26</v>
      </c>
      <c r="F63" s="21">
        <f>+reg3!F46</f>
        <v>26</v>
      </c>
      <c r="G63" s="18">
        <f>+F63/E63*100</f>
        <v>100</v>
      </c>
      <c r="H63" s="18">
        <f>+E63-F63</f>
        <v>0</v>
      </c>
      <c r="I63" s="21">
        <f>+reg3!I46</f>
        <v>154</v>
      </c>
      <c r="J63" s="21">
        <f>+reg3!J46</f>
        <v>154</v>
      </c>
      <c r="K63" s="18">
        <f>+J63/I63*100</f>
        <v>100</v>
      </c>
      <c r="L63" s="18">
        <f>+I63-J63</f>
        <v>0</v>
      </c>
      <c r="M63" s="21">
        <f>+reg3!M46</f>
        <v>15192</v>
      </c>
      <c r="N63" s="21">
        <f>+reg3!N46</f>
        <v>15824</v>
      </c>
      <c r="O63" s="21">
        <f>+reg3!O46</f>
        <v>16301</v>
      </c>
      <c r="P63" s="18">
        <f>+O63/M63*100</f>
        <v>107.29989468141127</v>
      </c>
      <c r="Q63" s="33" t="s">
        <v>179</v>
      </c>
    </row>
    <row r="64" spans="2:17" ht="15">
      <c r="B64" s="158">
        <v>4</v>
      </c>
      <c r="C64" s="159" t="s">
        <v>182</v>
      </c>
      <c r="D64" s="159"/>
      <c r="E64" s="160">
        <f>+reg3!E47+reg3!E73</f>
        <v>6</v>
      </c>
      <c r="F64" s="160">
        <f>+reg3!F47+reg3!F73</f>
        <v>6</v>
      </c>
      <c r="G64" s="161">
        <f>+F64/E64*100</f>
        <v>100</v>
      </c>
      <c r="H64" s="161">
        <f>+E64-F64</f>
        <v>0</v>
      </c>
      <c r="I64" s="160">
        <f>+reg3!I47+reg3!I73</f>
        <v>32</v>
      </c>
      <c r="J64" s="160">
        <f>+reg3!J47+reg3!J73</f>
        <v>31</v>
      </c>
      <c r="K64" s="161">
        <f>+J64/I64*100</f>
        <v>96.875</v>
      </c>
      <c r="L64" s="161">
        <f>+I64-J64</f>
        <v>1</v>
      </c>
      <c r="M64" s="160">
        <f>+reg3!M47+reg3!M73</f>
        <v>3107</v>
      </c>
      <c r="N64" s="160">
        <f>+reg3!N47+reg3!N73</f>
        <v>2920</v>
      </c>
      <c r="O64" s="160">
        <f>+reg3!O47+reg3!O73</f>
        <v>3015</v>
      </c>
      <c r="P64" s="161">
        <f>+O64/M64*100</f>
        <v>97.03894431927905</v>
      </c>
      <c r="Q64" s="162" t="s">
        <v>183</v>
      </c>
    </row>
    <row r="65" spans="2:17" ht="15.75" thickBot="1">
      <c r="B65" s="152"/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53"/>
    </row>
    <row r="66" spans="2:17" ht="15.75" thickBot="1">
      <c r="B66" s="37"/>
      <c r="C66" s="38" t="s">
        <v>96</v>
      </c>
      <c r="D66" s="38"/>
      <c r="E66" s="39">
        <f>SUM(E61:E64)</f>
        <v>89</v>
      </c>
      <c r="F66" s="39">
        <f>SUM(F61:F64)</f>
        <v>89</v>
      </c>
      <c r="G66" s="39">
        <f>+F66/E66*100</f>
        <v>100</v>
      </c>
      <c r="H66" s="39">
        <f>SUM(H61:H64)</f>
        <v>0</v>
      </c>
      <c r="I66" s="39">
        <f>SUM(I61:I64)</f>
        <v>547</v>
      </c>
      <c r="J66" s="39">
        <f>SUM(J61:J64)</f>
        <v>544</v>
      </c>
      <c r="K66" s="39">
        <f>+J66/I66*100</f>
        <v>99.45155393053017</v>
      </c>
      <c r="L66" s="39">
        <f>SUM(L61:L64)</f>
        <v>3</v>
      </c>
      <c r="M66" s="39">
        <f>SUM(M61:M64)</f>
        <v>48018</v>
      </c>
      <c r="N66" s="39">
        <f>SUM(N61:N64)</f>
        <v>49135</v>
      </c>
      <c r="O66" s="39">
        <f>SUM(O61:O64)</f>
        <v>50717</v>
      </c>
      <c r="P66" s="39">
        <f>+O66/M66*100</f>
        <v>105.6208088633429</v>
      </c>
      <c r="Q66" s="36"/>
    </row>
    <row r="67" spans="2:16" ht="15">
      <c r="B67" s="1" t="s">
        <v>184</v>
      </c>
      <c r="C67" s="43"/>
      <c r="D67" s="4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7" ht="15"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</row>
    <row r="69" spans="2:17" ht="15"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</row>
    <row r="70" spans="5:12" ht="15">
      <c r="E70" s="30"/>
      <c r="F70" s="30"/>
      <c r="G70" s="22"/>
      <c r="H70" s="31"/>
      <c r="I70" s="31"/>
      <c r="J70" s="31"/>
      <c r="K70" s="31"/>
      <c r="L70" s="31"/>
    </row>
    <row r="71" spans="2:16" ht="16.5" thickBot="1">
      <c r="B71" t="s">
        <v>185</v>
      </c>
      <c r="M71" s="344"/>
      <c r="N71" s="344"/>
      <c r="O71" s="344"/>
      <c r="P71" s="32"/>
    </row>
    <row r="72" spans="2:17" ht="15">
      <c r="B72" s="345" t="s">
        <v>174</v>
      </c>
      <c r="C72" s="346"/>
      <c r="D72" s="7"/>
      <c r="E72" s="351" t="s">
        <v>166</v>
      </c>
      <c r="F72" s="352"/>
      <c r="G72" s="352"/>
      <c r="H72" s="353"/>
      <c r="I72" s="351" t="s">
        <v>92</v>
      </c>
      <c r="J72" s="352"/>
      <c r="K72" s="352"/>
      <c r="L72" s="353"/>
      <c r="M72" s="354" t="s">
        <v>167</v>
      </c>
      <c r="N72" s="354"/>
      <c r="O72" s="354"/>
      <c r="P72" s="354"/>
      <c r="Q72" s="8" t="s">
        <v>68</v>
      </c>
    </row>
    <row r="73" spans="2:17" ht="15">
      <c r="B73" s="347"/>
      <c r="C73" s="348"/>
      <c r="D73" s="9"/>
      <c r="E73" s="341" t="s">
        <v>93</v>
      </c>
      <c r="F73" s="338" t="s">
        <v>94</v>
      </c>
      <c r="G73" s="338"/>
      <c r="H73" s="339" t="s">
        <v>16</v>
      </c>
      <c r="I73" s="341" t="s">
        <v>93</v>
      </c>
      <c r="J73" s="338" t="s">
        <v>94</v>
      </c>
      <c r="K73" s="338"/>
      <c r="L73" s="339" t="s">
        <v>16</v>
      </c>
      <c r="M73" s="288" t="s">
        <v>283</v>
      </c>
      <c r="N73" s="285" t="s">
        <v>170</v>
      </c>
      <c r="O73" s="286"/>
      <c r="P73" s="287"/>
      <c r="Q73" s="10" t="s">
        <v>170</v>
      </c>
    </row>
    <row r="74" spans="2:17" ht="23.25" thickBot="1">
      <c r="B74" s="349"/>
      <c r="C74" s="350"/>
      <c r="D74" s="11"/>
      <c r="E74" s="342"/>
      <c r="F74" s="12" t="s">
        <v>172</v>
      </c>
      <c r="G74" s="13" t="s">
        <v>95</v>
      </c>
      <c r="H74" s="340"/>
      <c r="I74" s="342"/>
      <c r="J74" s="12" t="s">
        <v>172</v>
      </c>
      <c r="K74" s="13" t="s">
        <v>95</v>
      </c>
      <c r="L74" s="340"/>
      <c r="M74" s="289"/>
      <c r="N74" s="281" t="s">
        <v>293</v>
      </c>
      <c r="O74" s="281" t="s">
        <v>294</v>
      </c>
      <c r="P74" s="282" t="s">
        <v>95</v>
      </c>
      <c r="Q74" s="14" t="s">
        <v>175</v>
      </c>
    </row>
    <row r="75" spans="2:17" ht="15">
      <c r="B75" s="15">
        <v>1</v>
      </c>
      <c r="C75" s="20" t="s">
        <v>8</v>
      </c>
      <c r="D75" s="20"/>
      <c r="E75" s="21">
        <f>+reg3!E69</f>
        <v>15</v>
      </c>
      <c r="F75" s="21">
        <f>+reg3!F69</f>
        <v>15</v>
      </c>
      <c r="G75" s="18">
        <f>+F75/E75*100</f>
        <v>100</v>
      </c>
      <c r="H75" s="18">
        <f>+E75-F75</f>
        <v>0</v>
      </c>
      <c r="I75" s="21">
        <f>+reg3!I69</f>
        <v>44</v>
      </c>
      <c r="J75" s="21">
        <f>+reg3!J69</f>
        <v>42</v>
      </c>
      <c r="K75" s="18">
        <f>+J75/I75*100</f>
        <v>95.45454545454545</v>
      </c>
      <c r="L75" s="18">
        <f>+I75-J75</f>
        <v>2</v>
      </c>
      <c r="M75" s="21">
        <f>+reg3!M69</f>
        <v>14978</v>
      </c>
      <c r="N75" s="21">
        <f>+reg3!N69</f>
        <v>20093</v>
      </c>
      <c r="O75" s="21">
        <f>+reg3!O69</f>
        <v>20566</v>
      </c>
      <c r="P75" s="18">
        <f>+O75/M75*100</f>
        <v>137.30805180932032</v>
      </c>
      <c r="Q75" s="33" t="s">
        <v>186</v>
      </c>
    </row>
    <row r="76" spans="2:17" ht="15">
      <c r="B76" s="15">
        <f>B75+1</f>
        <v>2</v>
      </c>
      <c r="C76" s="20" t="s">
        <v>24</v>
      </c>
      <c r="D76" s="20"/>
      <c r="E76" s="21">
        <f>+reg3!E70</f>
        <v>20</v>
      </c>
      <c r="F76" s="21">
        <f>+reg3!F70</f>
        <v>20</v>
      </c>
      <c r="G76" s="18">
        <f>+F76/E76*100</f>
        <v>100</v>
      </c>
      <c r="H76" s="18">
        <f>+E76-F76</f>
        <v>0</v>
      </c>
      <c r="I76" s="21">
        <f>+reg3!I70</f>
        <v>66</v>
      </c>
      <c r="J76" s="21">
        <f>+reg3!J70</f>
        <v>65</v>
      </c>
      <c r="K76" s="18">
        <f>+J76/I76*100</f>
        <v>98.48484848484848</v>
      </c>
      <c r="L76" s="18">
        <f>+I76-J76</f>
        <v>1</v>
      </c>
      <c r="M76" s="21">
        <f>+reg3!M70</f>
        <v>32458</v>
      </c>
      <c r="N76" s="21">
        <f>+reg3!N70</f>
        <v>36061</v>
      </c>
      <c r="O76" s="21">
        <f>+reg3!O70</f>
        <v>37143</v>
      </c>
      <c r="P76" s="18">
        <f>+O76/M76*100</f>
        <v>114.43403783350792</v>
      </c>
      <c r="Q76" s="33" t="s">
        <v>186</v>
      </c>
    </row>
    <row r="77" spans="2:17" ht="15">
      <c r="B77" s="15">
        <f>B76+1</f>
        <v>3</v>
      </c>
      <c r="C77" s="20" t="s">
        <v>50</v>
      </c>
      <c r="D77" s="20"/>
      <c r="E77" s="21">
        <f>+reg3!E71</f>
        <v>45</v>
      </c>
      <c r="F77" s="21">
        <f>+reg3!F71</f>
        <v>45</v>
      </c>
      <c r="G77" s="18">
        <f>+F77/E77*100</f>
        <v>100</v>
      </c>
      <c r="H77" s="18">
        <f>+E77-F77</f>
        <v>0</v>
      </c>
      <c r="I77" s="21">
        <f>+reg3!I71</f>
        <v>70</v>
      </c>
      <c r="J77" s="21">
        <f>+reg3!J71</f>
        <v>67</v>
      </c>
      <c r="K77" s="18">
        <f>+J77/I77*100</f>
        <v>95.71428571428572</v>
      </c>
      <c r="L77" s="18">
        <f>+I77-J77</f>
        <v>3</v>
      </c>
      <c r="M77" s="21">
        <f>+reg3!M71</f>
        <v>33299</v>
      </c>
      <c r="N77" s="21">
        <f>+reg3!N71</f>
        <v>38733</v>
      </c>
      <c r="O77" s="21">
        <f>+reg3!O71</f>
        <v>39778</v>
      </c>
      <c r="P77" s="18">
        <f>+O77/M77*100</f>
        <v>119.45704075197455</v>
      </c>
      <c r="Q77" s="33" t="s">
        <v>186</v>
      </c>
    </row>
    <row r="78" spans="2:17" ht="15">
      <c r="B78" s="15">
        <f>B77+1</f>
        <v>4</v>
      </c>
      <c r="C78" s="20" t="s">
        <v>83</v>
      </c>
      <c r="D78" s="20"/>
      <c r="E78" s="21">
        <f>+reg3!E72</f>
        <v>21</v>
      </c>
      <c r="F78" s="21">
        <f>+reg3!F72</f>
        <v>21</v>
      </c>
      <c r="G78" s="18">
        <f>+F78/E78*100</f>
        <v>100</v>
      </c>
      <c r="H78" s="18">
        <f>+E78-F78</f>
        <v>0</v>
      </c>
      <c r="I78" s="21">
        <f>+reg3!I72</f>
        <v>31</v>
      </c>
      <c r="J78" s="21">
        <f>+reg3!J72</f>
        <v>27</v>
      </c>
      <c r="K78" s="18">
        <f>+J78/I78*100</f>
        <v>87.09677419354838</v>
      </c>
      <c r="L78" s="18">
        <f>+I78-J78</f>
        <v>4</v>
      </c>
      <c r="M78" s="21">
        <f>+reg3!M72</f>
        <v>14062</v>
      </c>
      <c r="N78" s="21">
        <f>+reg3!N72</f>
        <v>15306</v>
      </c>
      <c r="O78" s="21">
        <f>+reg3!O72</f>
        <v>15709</v>
      </c>
      <c r="P78" s="18">
        <f>+O78/M78*100</f>
        <v>111.71241644147347</v>
      </c>
      <c r="Q78" s="33" t="s">
        <v>186</v>
      </c>
    </row>
    <row r="79" spans="2:17" ht="15.75" thickBot="1">
      <c r="B79" s="15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19"/>
    </row>
    <row r="80" spans="2:17" ht="15.75" thickBot="1">
      <c r="B80" s="37"/>
      <c r="C80" s="44" t="s">
        <v>187</v>
      </c>
      <c r="D80" s="44"/>
      <c r="E80" s="39">
        <f>SUM(E75:E79)</f>
        <v>101</v>
      </c>
      <c r="F80" s="39">
        <f>SUM(F75:F79)</f>
        <v>101</v>
      </c>
      <c r="G80" s="39">
        <f>+F80/E80*100</f>
        <v>100</v>
      </c>
      <c r="H80" s="39">
        <f>SUM(H75:H79)</f>
        <v>0</v>
      </c>
      <c r="I80" s="39">
        <f>SUM(I75:I79)</f>
        <v>211</v>
      </c>
      <c r="J80" s="39">
        <f>SUM(J75:J79)</f>
        <v>201</v>
      </c>
      <c r="K80" s="39">
        <f>+J80/I80*100</f>
        <v>95.260663507109</v>
      </c>
      <c r="L80" s="39">
        <f>SUM(L75:L79)</f>
        <v>10</v>
      </c>
      <c r="M80" s="39">
        <f>SUM(M75:M79)</f>
        <v>94797</v>
      </c>
      <c r="N80" s="39">
        <f>SUM(N75:N79)</f>
        <v>110193</v>
      </c>
      <c r="O80" s="39">
        <f>SUM(O75:O79)</f>
        <v>113196</v>
      </c>
      <c r="P80" s="39">
        <f>+O80/M80*100</f>
        <v>119.40884205196367</v>
      </c>
      <c r="Q80" s="36"/>
    </row>
    <row r="81" spans="2:12" ht="15">
      <c r="B81" s="343" t="s">
        <v>68</v>
      </c>
      <c r="C81" s="343"/>
      <c r="D81" s="343"/>
      <c r="E81" s="343"/>
      <c r="F81" s="343"/>
      <c r="G81" s="343"/>
      <c r="H81" s="343"/>
      <c r="I81" s="2"/>
      <c r="J81" s="2"/>
      <c r="K81" s="2"/>
      <c r="L81" s="2"/>
    </row>
    <row r="82" spans="2:17" ht="15"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</row>
    <row r="83" spans="2:17" ht="15"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</row>
    <row r="84" spans="5:12" ht="15">
      <c r="E84" s="30"/>
      <c r="F84" s="30"/>
      <c r="G84" s="22"/>
      <c r="H84" s="31"/>
      <c r="I84" s="31"/>
      <c r="J84" s="31"/>
      <c r="K84" s="31"/>
      <c r="L84" s="31"/>
    </row>
    <row r="85" spans="2:16" ht="16.5" thickBot="1">
      <c r="B85" t="s">
        <v>188</v>
      </c>
      <c r="M85" s="344"/>
      <c r="N85" s="344"/>
      <c r="O85" s="344"/>
      <c r="P85" s="32"/>
    </row>
    <row r="86" spans="2:17" ht="15">
      <c r="B86" s="345" t="s">
        <v>174</v>
      </c>
      <c r="C86" s="346"/>
      <c r="D86" s="7"/>
      <c r="E86" s="351" t="s">
        <v>166</v>
      </c>
      <c r="F86" s="352"/>
      <c r="G86" s="352"/>
      <c r="H86" s="353"/>
      <c r="I86" s="351" t="s">
        <v>92</v>
      </c>
      <c r="J86" s="352"/>
      <c r="K86" s="352"/>
      <c r="L86" s="353"/>
      <c r="M86" s="354" t="s">
        <v>167</v>
      </c>
      <c r="N86" s="354"/>
      <c r="O86" s="354"/>
      <c r="P86" s="354"/>
      <c r="Q86" s="8" t="s">
        <v>68</v>
      </c>
    </row>
    <row r="87" spans="2:17" ht="15">
      <c r="B87" s="347"/>
      <c r="C87" s="348"/>
      <c r="D87" s="9"/>
      <c r="E87" s="341" t="s">
        <v>93</v>
      </c>
      <c r="F87" s="338" t="s">
        <v>94</v>
      </c>
      <c r="G87" s="338"/>
      <c r="H87" s="339" t="s">
        <v>16</v>
      </c>
      <c r="I87" s="341" t="s">
        <v>93</v>
      </c>
      <c r="J87" s="338" t="s">
        <v>94</v>
      </c>
      <c r="K87" s="338"/>
      <c r="L87" s="339" t="s">
        <v>16</v>
      </c>
      <c r="M87" s="288" t="s">
        <v>283</v>
      </c>
      <c r="N87" s="285" t="s">
        <v>170</v>
      </c>
      <c r="O87" s="286"/>
      <c r="P87" s="287"/>
      <c r="Q87" s="10" t="s">
        <v>170</v>
      </c>
    </row>
    <row r="88" spans="2:17" ht="23.25" thickBot="1">
      <c r="B88" s="349"/>
      <c r="C88" s="350"/>
      <c r="D88" s="11"/>
      <c r="E88" s="342"/>
      <c r="F88" s="12" t="s">
        <v>172</v>
      </c>
      <c r="G88" s="13" t="s">
        <v>95</v>
      </c>
      <c r="H88" s="340"/>
      <c r="I88" s="342"/>
      <c r="J88" s="12" t="s">
        <v>172</v>
      </c>
      <c r="K88" s="13" t="s">
        <v>95</v>
      </c>
      <c r="L88" s="340"/>
      <c r="M88" s="289"/>
      <c r="N88" s="281" t="s">
        <v>293</v>
      </c>
      <c r="O88" s="281" t="s">
        <v>294</v>
      </c>
      <c r="P88" s="282" t="s">
        <v>95</v>
      </c>
      <c r="Q88" s="14" t="s">
        <v>175</v>
      </c>
    </row>
    <row r="89" spans="2:17" ht="15">
      <c r="B89" s="15">
        <v>1</v>
      </c>
      <c r="C89" s="20" t="s">
        <v>26</v>
      </c>
      <c r="D89" s="20"/>
      <c r="E89" s="21">
        <f>+reg3!E103</f>
        <v>26</v>
      </c>
      <c r="F89" s="21">
        <f>+reg3!F103</f>
        <v>26</v>
      </c>
      <c r="G89" s="18">
        <f aca="true" t="shared" si="16" ref="G89:G97">+F89/E89*100</f>
        <v>100</v>
      </c>
      <c r="H89" s="18">
        <f aca="true" t="shared" si="17" ref="H89:H97">+E89-F89</f>
        <v>0</v>
      </c>
      <c r="I89" s="21">
        <f>+reg3!I103</f>
        <v>23</v>
      </c>
      <c r="J89" s="21">
        <f>+reg3!J103</f>
        <v>22</v>
      </c>
      <c r="K89" s="18">
        <f aca="true" t="shared" si="18" ref="K89:K97">+J89/I89*100</f>
        <v>95.65217391304348</v>
      </c>
      <c r="L89" s="18">
        <f aca="true" t="shared" si="19" ref="L89:L97">+I89-J89</f>
        <v>1</v>
      </c>
      <c r="M89" s="21">
        <f>+reg3!M103</f>
        <v>14004</v>
      </c>
      <c r="N89" s="21">
        <f>+reg3!N103</f>
        <v>13016</v>
      </c>
      <c r="O89" s="21">
        <f>+reg3!O103</f>
        <v>13470</v>
      </c>
      <c r="P89" s="18">
        <f aca="true" t="shared" si="20" ref="P89:P97">+O89/M89*100</f>
        <v>96.18680377035133</v>
      </c>
      <c r="Q89" s="45" t="s">
        <v>189</v>
      </c>
    </row>
    <row r="90" spans="2:17" ht="15">
      <c r="B90" s="15">
        <f aca="true" t="shared" si="21" ref="B90:B97">B89+1</f>
        <v>2</v>
      </c>
      <c r="C90" s="20" t="s">
        <v>63</v>
      </c>
      <c r="D90" s="20"/>
      <c r="E90" s="21">
        <f>+reg3!E49</f>
        <v>51</v>
      </c>
      <c r="F90" s="21">
        <f>+reg3!F49</f>
        <v>51</v>
      </c>
      <c r="G90" s="18">
        <f t="shared" si="16"/>
        <v>100</v>
      </c>
      <c r="H90" s="18">
        <f t="shared" si="17"/>
        <v>0</v>
      </c>
      <c r="I90" s="21">
        <f>+reg3!I49</f>
        <v>65</v>
      </c>
      <c r="J90" s="21">
        <f>+reg3!J49</f>
        <v>64</v>
      </c>
      <c r="K90" s="18">
        <f t="shared" si="18"/>
        <v>98.46153846153847</v>
      </c>
      <c r="L90" s="18">
        <f t="shared" si="19"/>
        <v>1</v>
      </c>
      <c r="M90" s="21">
        <f>+reg3!M49</f>
        <v>15659</v>
      </c>
      <c r="N90" s="21">
        <f>+reg3!N49</f>
        <v>15895</v>
      </c>
      <c r="O90" s="21">
        <f>+reg3!O49</f>
        <v>16289</v>
      </c>
      <c r="P90" s="18">
        <f t="shared" si="20"/>
        <v>104.0232454179705</v>
      </c>
      <c r="Q90" s="33" t="s">
        <v>179</v>
      </c>
    </row>
    <row r="91" spans="2:17" ht="15">
      <c r="B91" s="15">
        <f t="shared" si="21"/>
        <v>3</v>
      </c>
      <c r="C91" s="20" t="s">
        <v>57</v>
      </c>
      <c r="D91" s="20"/>
      <c r="E91" s="21">
        <f>+reg3!E51+reg3!E104</f>
        <v>64</v>
      </c>
      <c r="F91" s="21">
        <f>+reg3!F51+reg3!F104</f>
        <v>64</v>
      </c>
      <c r="G91" s="18">
        <f t="shared" si="16"/>
        <v>100</v>
      </c>
      <c r="H91" s="18">
        <f t="shared" si="17"/>
        <v>0</v>
      </c>
      <c r="I91" s="21">
        <f>+reg3!I51+reg3!I104</f>
        <v>67</v>
      </c>
      <c r="J91" s="21">
        <f>+reg3!J51+reg3!J104</f>
        <v>66</v>
      </c>
      <c r="K91" s="18">
        <f t="shared" si="18"/>
        <v>98.50746268656717</v>
      </c>
      <c r="L91" s="18">
        <f t="shared" si="19"/>
        <v>1</v>
      </c>
      <c r="M91" s="21">
        <f>+reg3!M51+reg3!M104</f>
        <v>28707</v>
      </c>
      <c r="N91" s="21">
        <f>+reg3!N51+reg3!N104</f>
        <v>25054</v>
      </c>
      <c r="O91" s="21">
        <f>+reg3!O51+reg3!O104</f>
        <v>26052</v>
      </c>
      <c r="P91" s="18">
        <f t="shared" si="20"/>
        <v>90.75138467969485</v>
      </c>
      <c r="Q91" s="35" t="s">
        <v>190</v>
      </c>
    </row>
    <row r="92" spans="2:17" ht="15">
      <c r="B92" s="15">
        <f t="shared" si="21"/>
        <v>4</v>
      </c>
      <c r="C92" s="20" t="s">
        <v>28</v>
      </c>
      <c r="D92" s="20"/>
      <c r="E92" s="21">
        <f>+reg3!E52+reg3!E105</f>
        <v>11</v>
      </c>
      <c r="F92" s="21">
        <f>+reg3!F52+reg3!F105</f>
        <v>11</v>
      </c>
      <c r="G92" s="18">
        <f t="shared" si="16"/>
        <v>100</v>
      </c>
      <c r="H92" s="18">
        <f t="shared" si="17"/>
        <v>0</v>
      </c>
      <c r="I92" s="21">
        <f>+reg3!I52+reg3!I105</f>
        <v>10</v>
      </c>
      <c r="J92" s="21">
        <f>+reg3!J52+reg3!J105</f>
        <v>10</v>
      </c>
      <c r="K92" s="18">
        <f t="shared" si="18"/>
        <v>100</v>
      </c>
      <c r="L92" s="18">
        <f t="shared" si="19"/>
        <v>0</v>
      </c>
      <c r="M92" s="21">
        <f>+reg3!M52+reg3!M105</f>
        <v>6494</v>
      </c>
      <c r="N92" s="21">
        <f>+reg3!N52+reg3!N105</f>
        <v>5093</v>
      </c>
      <c r="O92" s="21">
        <f>+reg3!O52+reg3!O105</f>
        <v>5217</v>
      </c>
      <c r="P92" s="18">
        <f t="shared" si="20"/>
        <v>80.33569448721897</v>
      </c>
      <c r="Q92" s="35" t="s">
        <v>190</v>
      </c>
    </row>
    <row r="93" spans="2:17" ht="15">
      <c r="B93" s="15">
        <f t="shared" si="21"/>
        <v>5</v>
      </c>
      <c r="C93" s="20" t="s">
        <v>64</v>
      </c>
      <c r="D93" s="20"/>
      <c r="E93" s="21">
        <f>+reg3!E50</f>
        <v>21</v>
      </c>
      <c r="F93" s="21">
        <f>+reg3!F50</f>
        <v>21</v>
      </c>
      <c r="G93" s="18">
        <f t="shared" si="16"/>
        <v>100</v>
      </c>
      <c r="H93" s="18">
        <f t="shared" si="17"/>
        <v>0</v>
      </c>
      <c r="I93" s="21">
        <f>+reg3!I50</f>
        <v>7</v>
      </c>
      <c r="J93" s="21">
        <f>+reg3!J50</f>
        <v>6</v>
      </c>
      <c r="K93" s="18">
        <f t="shared" si="18"/>
        <v>85.71428571428571</v>
      </c>
      <c r="L93" s="18">
        <f t="shared" si="19"/>
        <v>1</v>
      </c>
      <c r="M93" s="21">
        <f>+reg3!M50</f>
        <v>3086</v>
      </c>
      <c r="N93" s="21">
        <f>+reg3!N50</f>
        <v>2995</v>
      </c>
      <c r="O93" s="21">
        <f>+reg3!O50</f>
        <v>3068</v>
      </c>
      <c r="P93" s="18">
        <f t="shared" si="20"/>
        <v>99.41672067401166</v>
      </c>
      <c r="Q93" s="33" t="s">
        <v>179</v>
      </c>
    </row>
    <row r="94" spans="2:17" ht="15">
      <c r="B94" s="15">
        <f t="shared" si="21"/>
        <v>6</v>
      </c>
      <c r="C94" s="20" t="s">
        <v>10</v>
      </c>
      <c r="D94" s="20"/>
      <c r="E94" s="21">
        <f>+reg3!E106</f>
        <v>16</v>
      </c>
      <c r="F94" s="21">
        <f>+reg3!F106</f>
        <v>16</v>
      </c>
      <c r="G94" s="18">
        <f t="shared" si="16"/>
        <v>100</v>
      </c>
      <c r="H94" s="18">
        <f t="shared" si="17"/>
        <v>0</v>
      </c>
      <c r="I94" s="21">
        <f>+reg3!I106</f>
        <v>16</v>
      </c>
      <c r="J94" s="21">
        <f>+reg3!J106</f>
        <v>15</v>
      </c>
      <c r="K94" s="18">
        <f t="shared" si="18"/>
        <v>93.75</v>
      </c>
      <c r="L94" s="18">
        <f t="shared" si="19"/>
        <v>1</v>
      </c>
      <c r="M94" s="21">
        <f>+reg3!M106</f>
        <v>9482</v>
      </c>
      <c r="N94" s="21">
        <f>+reg3!N106</f>
        <v>8132</v>
      </c>
      <c r="O94" s="21">
        <f>+reg3!O106</f>
        <v>8452</v>
      </c>
      <c r="P94" s="18">
        <f t="shared" si="20"/>
        <v>89.13731280320607</v>
      </c>
      <c r="Q94" s="33" t="s">
        <v>189</v>
      </c>
    </row>
    <row r="95" spans="2:17" ht="15">
      <c r="B95" s="15">
        <f t="shared" si="21"/>
        <v>7</v>
      </c>
      <c r="C95" s="20" t="s">
        <v>85</v>
      </c>
      <c r="D95" s="20"/>
      <c r="E95" s="21">
        <f>+reg3!E107</f>
        <v>24</v>
      </c>
      <c r="F95" s="21">
        <f>+reg3!F107</f>
        <v>24</v>
      </c>
      <c r="G95" s="18">
        <f t="shared" si="16"/>
        <v>100</v>
      </c>
      <c r="H95" s="18">
        <f t="shared" si="17"/>
        <v>0</v>
      </c>
      <c r="I95" s="21">
        <f>+reg3!I107</f>
        <v>17</v>
      </c>
      <c r="J95" s="21">
        <f>+reg3!J107</f>
        <v>17</v>
      </c>
      <c r="K95" s="18">
        <f t="shared" si="18"/>
        <v>100</v>
      </c>
      <c r="L95" s="18">
        <f t="shared" si="19"/>
        <v>0</v>
      </c>
      <c r="M95" s="21">
        <f>+reg3!M107</f>
        <v>14103</v>
      </c>
      <c r="N95" s="21">
        <f>+reg3!N107</f>
        <v>12295</v>
      </c>
      <c r="O95" s="21">
        <f>+reg3!O107</f>
        <v>12896</v>
      </c>
      <c r="P95" s="18">
        <f t="shared" si="20"/>
        <v>91.44153726157556</v>
      </c>
      <c r="Q95" s="33" t="s">
        <v>189</v>
      </c>
    </row>
    <row r="96" spans="2:17" ht="15">
      <c r="B96" s="15">
        <f t="shared" si="21"/>
        <v>8</v>
      </c>
      <c r="C96" s="20" t="s">
        <v>30</v>
      </c>
      <c r="D96" s="20"/>
      <c r="E96" s="21">
        <f>+reg3!E108</f>
        <v>53</v>
      </c>
      <c r="F96" s="21">
        <f>+reg3!F108</f>
        <v>53</v>
      </c>
      <c r="G96" s="18">
        <f t="shared" si="16"/>
        <v>100</v>
      </c>
      <c r="H96" s="18">
        <f t="shared" si="17"/>
        <v>0</v>
      </c>
      <c r="I96" s="21">
        <f>+reg3!I108</f>
        <v>14</v>
      </c>
      <c r="J96" s="21">
        <f>+reg3!J108</f>
        <v>11</v>
      </c>
      <c r="K96" s="18">
        <f t="shared" si="18"/>
        <v>78.57142857142857</v>
      </c>
      <c r="L96" s="18">
        <f t="shared" si="19"/>
        <v>3</v>
      </c>
      <c r="M96" s="21">
        <f>+reg3!M108</f>
        <v>28362</v>
      </c>
      <c r="N96" s="21">
        <f>+reg3!N108</f>
        <v>28684</v>
      </c>
      <c r="O96" s="21">
        <f>+reg3!O108</f>
        <v>29603</v>
      </c>
      <c r="P96" s="18">
        <f t="shared" si="20"/>
        <v>104.37557294972146</v>
      </c>
      <c r="Q96" s="33" t="s">
        <v>189</v>
      </c>
    </row>
    <row r="97" spans="2:17" ht="15">
      <c r="B97" s="15">
        <f t="shared" si="21"/>
        <v>9</v>
      </c>
      <c r="C97" s="20" t="s">
        <v>61</v>
      </c>
      <c r="D97" s="20"/>
      <c r="E97" s="21">
        <f>+reg3!E67+reg3!E127</f>
        <v>19</v>
      </c>
      <c r="F97" s="21">
        <f>+reg3!F67+reg3!F127</f>
        <v>19</v>
      </c>
      <c r="G97" s="18">
        <f t="shared" si="16"/>
        <v>100</v>
      </c>
      <c r="H97" s="18">
        <f t="shared" si="17"/>
        <v>0</v>
      </c>
      <c r="I97" s="21">
        <f>+reg3!I67+reg3!I127</f>
        <v>30</v>
      </c>
      <c r="J97" s="21">
        <f>+reg3!J67+reg3!J127</f>
        <v>28</v>
      </c>
      <c r="K97" s="18">
        <f t="shared" si="18"/>
        <v>93.33333333333333</v>
      </c>
      <c r="L97" s="18">
        <f t="shared" si="19"/>
        <v>2</v>
      </c>
      <c r="M97" s="21">
        <f>+reg3!M67+reg3!M127</f>
        <v>11723</v>
      </c>
      <c r="N97" s="21">
        <f>+reg3!N67+reg3!N127</f>
        <v>9913</v>
      </c>
      <c r="O97" s="21">
        <f>+reg3!O67+reg3!O127</f>
        <v>10099</v>
      </c>
      <c r="P97" s="18">
        <f t="shared" si="20"/>
        <v>86.14689072762944</v>
      </c>
      <c r="Q97" s="35" t="s">
        <v>191</v>
      </c>
    </row>
    <row r="98" spans="2:17" ht="15.75" thickBot="1">
      <c r="B98" s="15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56"/>
    </row>
    <row r="99" spans="2:17" ht="15.75" thickBot="1">
      <c r="B99" s="37"/>
      <c r="C99" s="38" t="s">
        <v>96</v>
      </c>
      <c r="D99" s="38"/>
      <c r="E99" s="39">
        <f>SUM(E89:E97)</f>
        <v>285</v>
      </c>
      <c r="F99" s="39">
        <f>SUM(F89:F97)</f>
        <v>285</v>
      </c>
      <c r="G99" s="39">
        <f>+F99/E99*100</f>
        <v>100</v>
      </c>
      <c r="H99" s="39">
        <f>SUM(H89:H97)</f>
        <v>0</v>
      </c>
      <c r="I99" s="39">
        <f>SUM(I89:I97)</f>
        <v>249</v>
      </c>
      <c r="J99" s="39">
        <f>SUM(J89:J97)</f>
        <v>239</v>
      </c>
      <c r="K99" s="39">
        <f>+J99/I99*100</f>
        <v>95.98393574297188</v>
      </c>
      <c r="L99" s="39">
        <f>SUM(L89:L97)</f>
        <v>10</v>
      </c>
      <c r="M99" s="39">
        <f>SUM(M89:M97)</f>
        <v>131620</v>
      </c>
      <c r="N99" s="39">
        <f>SUM(N89:N97)</f>
        <v>121077</v>
      </c>
      <c r="O99" s="39">
        <f>SUM(O89:O97)</f>
        <v>125146</v>
      </c>
      <c r="P99" s="39">
        <f>+O99/M99*100</f>
        <v>95.08129463607354</v>
      </c>
      <c r="Q99" s="36"/>
    </row>
    <row r="100" spans="2:12" ht="15">
      <c r="B100" s="343" t="s">
        <v>68</v>
      </c>
      <c r="C100" s="343"/>
      <c r="D100" s="343"/>
      <c r="E100" s="343"/>
      <c r="F100" s="343"/>
      <c r="G100" s="343"/>
      <c r="H100" s="343"/>
      <c r="I100" s="2"/>
      <c r="J100" s="2"/>
      <c r="K100" s="2"/>
      <c r="L100" s="2"/>
    </row>
    <row r="101" spans="2:17" ht="15"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</row>
    <row r="102" spans="2:17" ht="15"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</row>
    <row r="103" spans="5:12" ht="15">
      <c r="E103" s="30"/>
      <c r="F103" s="30"/>
      <c r="G103" s="22"/>
      <c r="H103" s="31"/>
      <c r="I103" s="31"/>
      <c r="J103" s="31"/>
      <c r="K103" s="31"/>
      <c r="L103" s="31"/>
    </row>
    <row r="104" spans="2:16" ht="16.5" thickBot="1">
      <c r="B104" t="s">
        <v>192</v>
      </c>
      <c r="M104" s="344"/>
      <c r="N104" s="344"/>
      <c r="O104" s="344"/>
      <c r="P104" s="32"/>
    </row>
    <row r="105" spans="2:17" ht="15">
      <c r="B105" s="345" t="s">
        <v>193</v>
      </c>
      <c r="C105" s="346"/>
      <c r="D105" s="7"/>
      <c r="E105" s="351" t="s">
        <v>166</v>
      </c>
      <c r="F105" s="352"/>
      <c r="G105" s="352"/>
      <c r="H105" s="353"/>
      <c r="I105" s="351" t="s">
        <v>92</v>
      </c>
      <c r="J105" s="352"/>
      <c r="K105" s="352"/>
      <c r="L105" s="353"/>
      <c r="M105" s="354" t="s">
        <v>167</v>
      </c>
      <c r="N105" s="354"/>
      <c r="O105" s="354"/>
      <c r="P105" s="354"/>
      <c r="Q105" s="8" t="s">
        <v>68</v>
      </c>
    </row>
    <row r="106" spans="2:17" ht="15">
      <c r="B106" s="347"/>
      <c r="C106" s="348"/>
      <c r="D106" s="9"/>
      <c r="E106" s="341" t="s">
        <v>93</v>
      </c>
      <c r="F106" s="338" t="s">
        <v>94</v>
      </c>
      <c r="G106" s="338"/>
      <c r="H106" s="339" t="s">
        <v>16</v>
      </c>
      <c r="I106" s="341" t="s">
        <v>93</v>
      </c>
      <c r="J106" s="338" t="s">
        <v>94</v>
      </c>
      <c r="K106" s="338"/>
      <c r="L106" s="339" t="s">
        <v>16</v>
      </c>
      <c r="M106" s="288" t="s">
        <v>283</v>
      </c>
      <c r="N106" s="285" t="s">
        <v>170</v>
      </c>
      <c r="O106" s="286"/>
      <c r="P106" s="287"/>
      <c r="Q106" s="10" t="s">
        <v>170</v>
      </c>
    </row>
    <row r="107" spans="2:17" ht="23.25" thickBot="1">
      <c r="B107" s="349"/>
      <c r="C107" s="350"/>
      <c r="D107" s="11"/>
      <c r="E107" s="342"/>
      <c r="F107" s="12" t="s">
        <v>172</v>
      </c>
      <c r="G107" s="13" t="s">
        <v>95</v>
      </c>
      <c r="H107" s="340"/>
      <c r="I107" s="342"/>
      <c r="J107" s="12" t="s">
        <v>172</v>
      </c>
      <c r="K107" s="13" t="s">
        <v>95</v>
      </c>
      <c r="L107" s="340"/>
      <c r="M107" s="289"/>
      <c r="N107" s="281" t="s">
        <v>293</v>
      </c>
      <c r="O107" s="281" t="s">
        <v>294</v>
      </c>
      <c r="P107" s="282" t="s">
        <v>95</v>
      </c>
      <c r="Q107" s="14" t="s">
        <v>175</v>
      </c>
    </row>
    <row r="108" spans="2:17" ht="15">
      <c r="B108" s="46">
        <v>1</v>
      </c>
      <c r="C108" s="47" t="s">
        <v>27</v>
      </c>
      <c r="D108" s="47"/>
      <c r="E108" s="48">
        <f>+reg3!E110+reg3!E159</f>
        <v>17</v>
      </c>
      <c r="F108" s="48">
        <f>+reg3!F110+reg3!F159</f>
        <v>17</v>
      </c>
      <c r="G108" s="18">
        <f aca="true" t="shared" si="22" ref="G108:G115">+F108/E108*100</f>
        <v>100</v>
      </c>
      <c r="H108" s="18">
        <f aca="true" t="shared" si="23" ref="H108:H115">+E108-F108</f>
        <v>0</v>
      </c>
      <c r="I108" s="48">
        <f>+reg3!I110+reg3!I159</f>
        <v>120</v>
      </c>
      <c r="J108" s="48">
        <f>+reg3!J110+reg3!J159</f>
        <v>111</v>
      </c>
      <c r="K108" s="18">
        <f aca="true" t="shared" si="24" ref="K108:K115">+J108/I108*100</f>
        <v>92.5</v>
      </c>
      <c r="L108" s="18">
        <f aca="true" t="shared" si="25" ref="L108:L115">+I108-J108</f>
        <v>9</v>
      </c>
      <c r="M108" s="48">
        <f>+reg3!M110+reg3!M159</f>
        <v>9642</v>
      </c>
      <c r="N108" s="48">
        <f>+reg3!N110+reg3!N159</f>
        <v>8157</v>
      </c>
      <c r="O108" s="48">
        <f>+reg3!O110+reg3!O159</f>
        <v>8578</v>
      </c>
      <c r="P108" s="18">
        <f aca="true" t="shared" si="26" ref="P108:P115">+O108/M108*100</f>
        <v>88.96494503215101</v>
      </c>
      <c r="Q108" s="45" t="s">
        <v>268</v>
      </c>
    </row>
    <row r="109" spans="2:17" ht="15">
      <c r="B109" s="15">
        <f aca="true" t="shared" si="27" ref="B109:B115">B108+1</f>
        <v>2</v>
      </c>
      <c r="C109" s="20" t="s">
        <v>163</v>
      </c>
      <c r="D109" s="20"/>
      <c r="E109" s="21">
        <f>+reg3!E129+reg3!E160</f>
        <v>22</v>
      </c>
      <c r="F109" s="21">
        <f>+reg3!F129+reg3!F160</f>
        <v>22</v>
      </c>
      <c r="G109" s="18">
        <f t="shared" si="22"/>
        <v>100</v>
      </c>
      <c r="H109" s="18">
        <f t="shared" si="23"/>
        <v>0</v>
      </c>
      <c r="I109" s="21">
        <f>+reg3!I129</f>
        <v>17</v>
      </c>
      <c r="J109" s="21">
        <f>+reg3!J129</f>
        <v>17</v>
      </c>
      <c r="K109" s="18">
        <f t="shared" si="24"/>
        <v>100</v>
      </c>
      <c r="L109" s="18">
        <f t="shared" si="25"/>
        <v>0</v>
      </c>
      <c r="M109" s="21">
        <f>+reg3!M129+reg3!M160</f>
        <v>9590</v>
      </c>
      <c r="N109" s="21">
        <f>+reg3!N129+reg3!N160</f>
        <v>7168</v>
      </c>
      <c r="O109" s="21">
        <f>+reg3!O129+reg3!O160</f>
        <v>7762</v>
      </c>
      <c r="P109" s="18">
        <f t="shared" si="26"/>
        <v>80.93847758081336</v>
      </c>
      <c r="Q109" s="33" t="s">
        <v>292</v>
      </c>
    </row>
    <row r="110" spans="2:17" ht="15">
      <c r="B110" s="15">
        <f t="shared" si="27"/>
        <v>3</v>
      </c>
      <c r="C110" s="20" t="s">
        <v>29</v>
      </c>
      <c r="D110" s="20"/>
      <c r="E110" s="21">
        <f>+reg3!E111</f>
        <v>24</v>
      </c>
      <c r="F110" s="21">
        <f>+reg3!F111</f>
        <v>24</v>
      </c>
      <c r="G110" s="18">
        <f t="shared" si="22"/>
        <v>100</v>
      </c>
      <c r="H110" s="18">
        <f t="shared" si="23"/>
        <v>0</v>
      </c>
      <c r="I110" s="21">
        <f>+reg3!I111</f>
        <v>31</v>
      </c>
      <c r="J110" s="21">
        <f>+reg3!J111</f>
        <v>29</v>
      </c>
      <c r="K110" s="18">
        <f t="shared" si="24"/>
        <v>93.54838709677419</v>
      </c>
      <c r="L110" s="18">
        <f t="shared" si="25"/>
        <v>2</v>
      </c>
      <c r="M110" s="21">
        <f>+reg3!M111</f>
        <v>10080</v>
      </c>
      <c r="N110" s="21">
        <f>+reg3!N111</f>
        <v>10286</v>
      </c>
      <c r="O110" s="21">
        <f>+reg3!O111</f>
        <v>10631</v>
      </c>
      <c r="P110" s="18">
        <f t="shared" si="26"/>
        <v>105.46626984126983</v>
      </c>
      <c r="Q110" s="33" t="s">
        <v>189</v>
      </c>
    </row>
    <row r="111" spans="2:17" ht="15">
      <c r="B111" s="15">
        <f t="shared" si="27"/>
        <v>4</v>
      </c>
      <c r="C111" s="20" t="s">
        <v>89</v>
      </c>
      <c r="D111" s="20"/>
      <c r="E111" s="21">
        <f>+reg3!E112</f>
        <v>37</v>
      </c>
      <c r="F111" s="21">
        <f>+reg3!F112</f>
        <v>37</v>
      </c>
      <c r="G111" s="18">
        <f t="shared" si="22"/>
        <v>100</v>
      </c>
      <c r="H111" s="18">
        <f t="shared" si="23"/>
        <v>0</v>
      </c>
      <c r="I111" s="21">
        <f>+reg3!I112</f>
        <v>230</v>
      </c>
      <c r="J111" s="21">
        <f>+reg3!J112</f>
        <v>225</v>
      </c>
      <c r="K111" s="18">
        <f t="shared" si="24"/>
        <v>97.82608695652173</v>
      </c>
      <c r="L111" s="18">
        <f t="shared" si="25"/>
        <v>5</v>
      </c>
      <c r="M111" s="21">
        <f>+reg3!M112+reg3!M162</f>
        <v>19143</v>
      </c>
      <c r="N111" s="21">
        <f>+reg3!N112+reg3!N162</f>
        <v>19647</v>
      </c>
      <c r="O111" s="21">
        <f>+reg3!O112+reg3!O162</f>
        <v>20665</v>
      </c>
      <c r="P111" s="18">
        <f t="shared" si="26"/>
        <v>107.95068693517213</v>
      </c>
      <c r="Q111" s="33" t="s">
        <v>268</v>
      </c>
    </row>
    <row r="112" spans="2:17" ht="15">
      <c r="B112" s="15">
        <f t="shared" si="27"/>
        <v>5</v>
      </c>
      <c r="C112" s="20" t="s">
        <v>55</v>
      </c>
      <c r="D112" s="20"/>
      <c r="E112" s="21">
        <f>+reg3!E131</f>
        <v>26</v>
      </c>
      <c r="F112" s="21">
        <f>+reg3!F131</f>
        <v>26</v>
      </c>
      <c r="G112" s="18">
        <f t="shared" si="22"/>
        <v>100</v>
      </c>
      <c r="H112" s="18">
        <f t="shared" si="23"/>
        <v>0</v>
      </c>
      <c r="I112" s="21">
        <f>+reg3!I131</f>
        <v>38</v>
      </c>
      <c r="J112" s="21">
        <f>+reg3!J131</f>
        <v>34</v>
      </c>
      <c r="K112" s="18">
        <f t="shared" si="24"/>
        <v>89.47368421052632</v>
      </c>
      <c r="L112" s="18">
        <f t="shared" si="25"/>
        <v>4</v>
      </c>
      <c r="M112" s="21">
        <f>+reg3!M131</f>
        <v>15251</v>
      </c>
      <c r="N112" s="21">
        <f>+reg3!N131</f>
        <v>13338</v>
      </c>
      <c r="O112" s="21">
        <f>+reg3!O131</f>
        <v>13596</v>
      </c>
      <c r="P112" s="18">
        <f t="shared" si="26"/>
        <v>89.14825257360172</v>
      </c>
      <c r="Q112" s="33" t="s">
        <v>194</v>
      </c>
    </row>
    <row r="113" spans="2:17" ht="15">
      <c r="B113" s="15">
        <f t="shared" si="27"/>
        <v>6</v>
      </c>
      <c r="C113" s="20" t="s">
        <v>17</v>
      </c>
      <c r="D113" s="20"/>
      <c r="E113" s="21">
        <f>+reg3!E161</f>
        <v>38</v>
      </c>
      <c r="F113" s="21">
        <f>+reg3!F161</f>
        <v>38</v>
      </c>
      <c r="G113" s="18">
        <f t="shared" si="22"/>
        <v>100</v>
      </c>
      <c r="H113" s="18">
        <f t="shared" si="23"/>
        <v>0</v>
      </c>
      <c r="I113" s="21">
        <f>+reg3!I161</f>
        <v>38</v>
      </c>
      <c r="J113" s="21">
        <f>+reg3!J161</f>
        <v>8</v>
      </c>
      <c r="K113" s="18">
        <f t="shared" si="24"/>
        <v>21.052631578947366</v>
      </c>
      <c r="L113" s="18">
        <f t="shared" si="25"/>
        <v>30</v>
      </c>
      <c r="M113" s="21">
        <f>+reg3!M161</f>
        <v>32769</v>
      </c>
      <c r="N113" s="21">
        <f>+reg3!N161</f>
        <v>35349</v>
      </c>
      <c r="O113" s="21">
        <f>+reg3!O161</f>
        <v>35564</v>
      </c>
      <c r="P113" s="18">
        <f t="shared" si="26"/>
        <v>108.52940278922152</v>
      </c>
      <c r="Q113" s="33" t="s">
        <v>195</v>
      </c>
    </row>
    <row r="114" spans="2:17" ht="15">
      <c r="B114" s="15">
        <f t="shared" si="27"/>
        <v>7</v>
      </c>
      <c r="C114" s="20" t="s">
        <v>58</v>
      </c>
      <c r="D114" s="20"/>
      <c r="E114" s="21">
        <f>+reg3!E113</f>
        <v>28</v>
      </c>
      <c r="F114" s="21">
        <f>+reg3!F113</f>
        <v>28</v>
      </c>
      <c r="G114" s="18">
        <f t="shared" si="22"/>
        <v>100</v>
      </c>
      <c r="H114" s="18">
        <f t="shared" si="23"/>
        <v>0</v>
      </c>
      <c r="I114" s="21">
        <f>+reg3!I113</f>
        <v>34</v>
      </c>
      <c r="J114" s="21">
        <f>+reg3!J113</f>
        <v>33</v>
      </c>
      <c r="K114" s="18">
        <f t="shared" si="24"/>
        <v>97.05882352941177</v>
      </c>
      <c r="L114" s="18">
        <f t="shared" si="25"/>
        <v>1</v>
      </c>
      <c r="M114" s="21">
        <f>+reg3!M113</f>
        <v>5820</v>
      </c>
      <c r="N114" s="21">
        <f>+reg3!N113</f>
        <v>5701</v>
      </c>
      <c r="O114" s="21">
        <f>+reg3!O113</f>
        <v>5862</v>
      </c>
      <c r="P114" s="18">
        <f t="shared" si="26"/>
        <v>100.72164948453607</v>
      </c>
      <c r="Q114" s="33" t="s">
        <v>189</v>
      </c>
    </row>
    <row r="115" spans="2:17" ht="15">
      <c r="B115" s="15">
        <f t="shared" si="27"/>
        <v>8</v>
      </c>
      <c r="C115" s="20" t="s">
        <v>196</v>
      </c>
      <c r="D115" s="20"/>
      <c r="E115" s="21">
        <f>+reg3!E114+reg3!E130</f>
        <v>5</v>
      </c>
      <c r="F115" s="21">
        <f>+reg3!F114+reg3!F130</f>
        <v>5</v>
      </c>
      <c r="G115" s="18">
        <f t="shared" si="22"/>
        <v>100</v>
      </c>
      <c r="H115" s="18">
        <f t="shared" si="23"/>
        <v>0</v>
      </c>
      <c r="I115" s="21">
        <f>+reg3!I114+reg3!I130</f>
        <v>10</v>
      </c>
      <c r="J115" s="21">
        <f>+reg3!J114+reg3!J130</f>
        <v>10</v>
      </c>
      <c r="K115" s="18">
        <f t="shared" si="24"/>
        <v>100</v>
      </c>
      <c r="L115" s="18">
        <f t="shared" si="25"/>
        <v>0</v>
      </c>
      <c r="M115" s="21">
        <f>+reg3!M114+reg3!M130</f>
        <v>1911</v>
      </c>
      <c r="N115" s="21">
        <f>+reg3!N114+reg3!N130</f>
        <v>2132</v>
      </c>
      <c r="O115" s="21">
        <f>+reg3!O114+reg3!O130</f>
        <v>2164</v>
      </c>
      <c r="P115" s="18">
        <f t="shared" si="26"/>
        <v>113.23914181057037</v>
      </c>
      <c r="Q115" s="33" t="s">
        <v>197</v>
      </c>
    </row>
    <row r="116" spans="2:17" ht="15.75" thickBot="1">
      <c r="B116" s="15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19"/>
    </row>
    <row r="117" spans="2:17" ht="15.75" thickBot="1">
      <c r="B117" s="37"/>
      <c r="C117" s="38" t="s">
        <v>96</v>
      </c>
      <c r="D117" s="38"/>
      <c r="E117" s="39">
        <f>SUM(E108:E115)</f>
        <v>197</v>
      </c>
      <c r="F117" s="39">
        <f>SUM(F108:F115)</f>
        <v>197</v>
      </c>
      <c r="G117" s="39">
        <f>+F117/E117*100</f>
        <v>100</v>
      </c>
      <c r="H117" s="39">
        <f>SUM(H108:H115)</f>
        <v>0</v>
      </c>
      <c r="I117" s="39">
        <f>SUM(I108:I115)</f>
        <v>518</v>
      </c>
      <c r="J117" s="39">
        <f>SUM(J108:J115)</f>
        <v>467</v>
      </c>
      <c r="K117" s="39">
        <f>+J117/I117*100</f>
        <v>90.15444015444015</v>
      </c>
      <c r="L117" s="39">
        <f>SUM(L108:L115)</f>
        <v>51</v>
      </c>
      <c r="M117" s="39">
        <f>SUM(M108:M115)</f>
        <v>104206</v>
      </c>
      <c r="N117" s="39">
        <f>SUM(N108:N115)</f>
        <v>101778</v>
      </c>
      <c r="O117" s="39">
        <f>SUM(O108:O115)</f>
        <v>104822</v>
      </c>
      <c r="P117" s="39">
        <f>+O117/M117*100</f>
        <v>100.59113678674932</v>
      </c>
      <c r="Q117" s="36"/>
    </row>
    <row r="118" spans="2:16" ht="15">
      <c r="B118" s="1" t="s">
        <v>198</v>
      </c>
      <c r="C118" s="43"/>
      <c r="D118" s="4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7" ht="15"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</row>
    <row r="120" spans="2:17" ht="15"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</row>
    <row r="121" spans="5:12" ht="15">
      <c r="E121" s="30"/>
      <c r="F121" s="30"/>
      <c r="G121" s="22"/>
      <c r="H121" s="31"/>
      <c r="I121" s="31"/>
      <c r="J121" s="31"/>
      <c r="K121" s="31"/>
      <c r="L121" s="31"/>
    </row>
    <row r="122" spans="2:16" ht="16.5" thickBot="1">
      <c r="B122" t="s">
        <v>199</v>
      </c>
      <c r="M122" s="344"/>
      <c r="N122" s="344"/>
      <c r="O122" s="344"/>
      <c r="P122" s="32"/>
    </row>
    <row r="123" spans="2:17" ht="15">
      <c r="B123" s="345" t="s">
        <v>193</v>
      </c>
      <c r="C123" s="346"/>
      <c r="D123" s="7"/>
      <c r="E123" s="351" t="s">
        <v>166</v>
      </c>
      <c r="F123" s="352"/>
      <c r="G123" s="352"/>
      <c r="H123" s="353"/>
      <c r="I123" s="351" t="s">
        <v>92</v>
      </c>
      <c r="J123" s="352"/>
      <c r="K123" s="352"/>
      <c r="L123" s="353"/>
      <c r="M123" s="354" t="s">
        <v>167</v>
      </c>
      <c r="N123" s="354"/>
      <c r="O123" s="354"/>
      <c r="P123" s="354"/>
      <c r="Q123" s="8" t="s">
        <v>68</v>
      </c>
    </row>
    <row r="124" spans="2:17" ht="15">
      <c r="B124" s="347"/>
      <c r="C124" s="348"/>
      <c r="D124" s="9"/>
      <c r="E124" s="341" t="s">
        <v>93</v>
      </c>
      <c r="F124" s="338" t="s">
        <v>94</v>
      </c>
      <c r="G124" s="338"/>
      <c r="H124" s="339" t="s">
        <v>16</v>
      </c>
      <c r="I124" s="341" t="s">
        <v>93</v>
      </c>
      <c r="J124" s="338" t="s">
        <v>94</v>
      </c>
      <c r="K124" s="338"/>
      <c r="L124" s="339" t="s">
        <v>16</v>
      </c>
      <c r="M124" s="288" t="s">
        <v>283</v>
      </c>
      <c r="N124" s="285" t="s">
        <v>170</v>
      </c>
      <c r="O124" s="286"/>
      <c r="P124" s="287"/>
      <c r="Q124" s="10" t="s">
        <v>170</v>
      </c>
    </row>
    <row r="125" spans="2:17" ht="23.25" thickBot="1">
      <c r="B125" s="349"/>
      <c r="C125" s="350"/>
      <c r="D125" s="11"/>
      <c r="E125" s="342"/>
      <c r="F125" s="12" t="s">
        <v>172</v>
      </c>
      <c r="G125" s="13" t="s">
        <v>95</v>
      </c>
      <c r="H125" s="340"/>
      <c r="I125" s="342"/>
      <c r="J125" s="12" t="s">
        <v>172</v>
      </c>
      <c r="K125" s="13" t="s">
        <v>95</v>
      </c>
      <c r="L125" s="340"/>
      <c r="M125" s="289"/>
      <c r="N125" s="281" t="s">
        <v>293</v>
      </c>
      <c r="O125" s="281" t="s">
        <v>294</v>
      </c>
      <c r="P125" s="282" t="s">
        <v>95</v>
      </c>
      <c r="Q125" s="14" t="s">
        <v>175</v>
      </c>
    </row>
    <row r="126" spans="2:17" ht="15">
      <c r="B126" s="46">
        <v>1</v>
      </c>
      <c r="C126" s="47" t="s">
        <v>118</v>
      </c>
      <c r="D126" s="47"/>
      <c r="E126" s="48">
        <f>+reg3!E133</f>
        <v>28</v>
      </c>
      <c r="F126" s="48">
        <f>+reg3!F133</f>
        <v>28</v>
      </c>
      <c r="G126" s="18">
        <f aca="true" t="shared" si="28" ref="G126:G132">+F126/E126*100</f>
        <v>100</v>
      </c>
      <c r="H126" s="18">
        <f aca="true" t="shared" si="29" ref="H126:H132">+E126-F126</f>
        <v>0</v>
      </c>
      <c r="I126" s="48">
        <f>+reg3!I133</f>
        <v>26</v>
      </c>
      <c r="J126" s="48">
        <f>+reg3!J133</f>
        <v>26</v>
      </c>
      <c r="K126" s="18">
        <f aca="true" t="shared" si="30" ref="K126:K132">+J126/I126*100</f>
        <v>100</v>
      </c>
      <c r="L126" s="18">
        <f aca="true" t="shared" si="31" ref="L126:L132">+I126-J126</f>
        <v>0</v>
      </c>
      <c r="M126" s="48">
        <f>+reg3!M133</f>
        <v>14990</v>
      </c>
      <c r="N126" s="48">
        <f>+reg3!N133</f>
        <v>14546</v>
      </c>
      <c r="O126" s="48">
        <f>+reg3!O133</f>
        <v>14917</v>
      </c>
      <c r="P126" s="18">
        <f aca="true" t="shared" si="32" ref="P126:P132">+O126/M126*100</f>
        <v>99.5130086724483</v>
      </c>
      <c r="Q126" s="45" t="s">
        <v>194</v>
      </c>
    </row>
    <row r="127" spans="2:17" ht="15">
      <c r="B127" s="15">
        <f aca="true" t="shared" si="33" ref="B127:B132">B126+1</f>
        <v>2</v>
      </c>
      <c r="C127" s="20" t="s">
        <v>132</v>
      </c>
      <c r="D127" s="20"/>
      <c r="E127" s="21">
        <f>+reg3!E134</f>
        <v>16</v>
      </c>
      <c r="F127" s="21">
        <f>+reg3!F134</f>
        <v>16</v>
      </c>
      <c r="G127" s="18">
        <f t="shared" si="28"/>
        <v>100</v>
      </c>
      <c r="H127" s="18">
        <f t="shared" si="29"/>
        <v>0</v>
      </c>
      <c r="I127" s="21">
        <f>+reg3!I134</f>
        <v>21</v>
      </c>
      <c r="J127" s="21">
        <f>+reg3!J134</f>
        <v>16</v>
      </c>
      <c r="K127" s="18">
        <f t="shared" si="30"/>
        <v>76.19047619047619</v>
      </c>
      <c r="L127" s="18">
        <f t="shared" si="31"/>
        <v>5</v>
      </c>
      <c r="M127" s="21">
        <f>+reg3!M134</f>
        <v>8510</v>
      </c>
      <c r="N127" s="21">
        <f>+reg3!N134</f>
        <v>7080</v>
      </c>
      <c r="O127" s="21">
        <f>+reg3!O134</f>
        <v>7258</v>
      </c>
      <c r="P127" s="18">
        <f t="shared" si="32"/>
        <v>85.28789659224442</v>
      </c>
      <c r="Q127" s="33" t="s">
        <v>194</v>
      </c>
    </row>
    <row r="128" spans="2:17" ht="15">
      <c r="B128" s="15">
        <f t="shared" si="33"/>
        <v>3</v>
      </c>
      <c r="C128" s="34" t="s">
        <v>133</v>
      </c>
      <c r="D128" s="34"/>
      <c r="E128" s="21">
        <f>+reg3!E135</f>
        <v>20</v>
      </c>
      <c r="F128" s="21">
        <f>+reg3!F135</f>
        <v>20</v>
      </c>
      <c r="G128" s="18">
        <f t="shared" si="28"/>
        <v>100</v>
      </c>
      <c r="H128" s="18">
        <f t="shared" si="29"/>
        <v>0</v>
      </c>
      <c r="I128" s="21">
        <f>+reg3!I135</f>
        <v>26</v>
      </c>
      <c r="J128" s="21">
        <f>+reg3!J135</f>
        <v>25</v>
      </c>
      <c r="K128" s="18">
        <f t="shared" si="30"/>
        <v>96.15384615384616</v>
      </c>
      <c r="L128" s="18">
        <f t="shared" si="31"/>
        <v>1</v>
      </c>
      <c r="M128" s="21">
        <f>+reg3!M135</f>
        <v>10030</v>
      </c>
      <c r="N128" s="21">
        <f>+reg3!N135</f>
        <v>8346</v>
      </c>
      <c r="O128" s="21">
        <f>+reg3!O135</f>
        <v>8503</v>
      </c>
      <c r="P128" s="18">
        <f t="shared" si="32"/>
        <v>84.77567298105683</v>
      </c>
      <c r="Q128" s="33" t="s">
        <v>194</v>
      </c>
    </row>
    <row r="129" spans="2:17" ht="15">
      <c r="B129" s="15">
        <f t="shared" si="33"/>
        <v>4</v>
      </c>
      <c r="C129" s="20" t="s">
        <v>31</v>
      </c>
      <c r="D129" s="20"/>
      <c r="E129" s="21">
        <f>+reg3!E136</f>
        <v>17</v>
      </c>
      <c r="F129" s="21">
        <f>+reg3!F136</f>
        <v>17</v>
      </c>
      <c r="G129" s="18">
        <f t="shared" si="28"/>
        <v>100</v>
      </c>
      <c r="H129" s="18">
        <f t="shared" si="29"/>
        <v>0</v>
      </c>
      <c r="I129" s="21">
        <f>+reg3!I136</f>
        <v>27</v>
      </c>
      <c r="J129" s="21">
        <f>+reg3!J136</f>
        <v>26</v>
      </c>
      <c r="K129" s="18">
        <f t="shared" si="30"/>
        <v>96.29629629629629</v>
      </c>
      <c r="L129" s="18">
        <f t="shared" si="31"/>
        <v>1</v>
      </c>
      <c r="M129" s="21">
        <f>+reg3!M136</f>
        <v>8793</v>
      </c>
      <c r="N129" s="21">
        <f>+reg3!N136</f>
        <v>7385</v>
      </c>
      <c r="O129" s="21">
        <f>+reg3!O136</f>
        <v>7607</v>
      </c>
      <c r="P129" s="18">
        <f t="shared" si="32"/>
        <v>86.51199818037075</v>
      </c>
      <c r="Q129" s="33" t="s">
        <v>194</v>
      </c>
    </row>
    <row r="130" spans="2:17" ht="15">
      <c r="B130" s="15">
        <f t="shared" si="33"/>
        <v>5</v>
      </c>
      <c r="C130" s="20" t="s">
        <v>200</v>
      </c>
      <c r="D130" s="20"/>
      <c r="E130" s="21">
        <f>+reg3!E137</f>
        <v>19</v>
      </c>
      <c r="F130" s="21">
        <f>+reg3!F137</f>
        <v>19</v>
      </c>
      <c r="G130" s="18">
        <f t="shared" si="28"/>
        <v>100</v>
      </c>
      <c r="H130" s="18">
        <f t="shared" si="29"/>
        <v>0</v>
      </c>
      <c r="I130" s="21">
        <f>+reg3!I137</f>
        <v>23</v>
      </c>
      <c r="J130" s="21">
        <f>+reg3!J137</f>
        <v>19</v>
      </c>
      <c r="K130" s="18">
        <f t="shared" si="30"/>
        <v>82.6086956521739</v>
      </c>
      <c r="L130" s="18">
        <f t="shared" si="31"/>
        <v>4</v>
      </c>
      <c r="M130" s="21">
        <f>+reg3!M137</f>
        <v>9447</v>
      </c>
      <c r="N130" s="21">
        <f>+reg3!N137</f>
        <v>10823</v>
      </c>
      <c r="O130" s="21">
        <f>+reg3!O137</f>
        <v>11141</v>
      </c>
      <c r="P130" s="18">
        <f t="shared" si="32"/>
        <v>117.93161850322853</v>
      </c>
      <c r="Q130" s="33" t="s">
        <v>194</v>
      </c>
    </row>
    <row r="131" spans="2:17" ht="15">
      <c r="B131" s="15">
        <f t="shared" si="33"/>
        <v>6</v>
      </c>
      <c r="C131" s="20" t="s">
        <v>134</v>
      </c>
      <c r="D131" s="20"/>
      <c r="E131" s="21">
        <f>+reg3!E138</f>
        <v>33</v>
      </c>
      <c r="F131" s="21">
        <f>+reg3!F138</f>
        <v>33</v>
      </c>
      <c r="G131" s="18">
        <f t="shared" si="28"/>
        <v>100</v>
      </c>
      <c r="H131" s="18">
        <f t="shared" si="29"/>
        <v>0</v>
      </c>
      <c r="I131" s="21">
        <f>+reg3!I138</f>
        <v>29</v>
      </c>
      <c r="J131" s="21">
        <f>+reg3!J138</f>
        <v>29</v>
      </c>
      <c r="K131" s="18">
        <f t="shared" si="30"/>
        <v>100</v>
      </c>
      <c r="L131" s="18">
        <f t="shared" si="31"/>
        <v>0</v>
      </c>
      <c r="M131" s="21">
        <f>+reg3!M138</f>
        <v>15785</v>
      </c>
      <c r="N131" s="21">
        <f>+reg3!N138</f>
        <v>15870</v>
      </c>
      <c r="O131" s="21">
        <f>+reg3!O138</f>
        <v>16256</v>
      </c>
      <c r="P131" s="18">
        <f t="shared" si="32"/>
        <v>102.98384542286982</v>
      </c>
      <c r="Q131" s="33" t="s">
        <v>194</v>
      </c>
    </row>
    <row r="132" spans="2:17" ht="15">
      <c r="B132" s="15">
        <f t="shared" si="33"/>
        <v>7</v>
      </c>
      <c r="C132" s="20" t="s">
        <v>201</v>
      </c>
      <c r="D132" s="20"/>
      <c r="E132" s="21">
        <f>+reg3!E139</f>
        <v>1</v>
      </c>
      <c r="F132" s="21">
        <f>+reg3!F139</f>
        <v>1</v>
      </c>
      <c r="G132" s="18">
        <f t="shared" si="28"/>
        <v>100</v>
      </c>
      <c r="H132" s="18">
        <f t="shared" si="29"/>
        <v>0</v>
      </c>
      <c r="I132" s="21">
        <f>+reg3!I139</f>
        <v>0</v>
      </c>
      <c r="J132" s="21">
        <f>+reg3!J139</f>
        <v>0</v>
      </c>
      <c r="K132" s="18" t="e">
        <f t="shared" si="30"/>
        <v>#DIV/0!</v>
      </c>
      <c r="L132" s="18">
        <f t="shared" si="31"/>
        <v>0</v>
      </c>
      <c r="M132" s="21">
        <f>+reg3!M139</f>
        <v>416</v>
      </c>
      <c r="N132" s="21">
        <f>+reg3!N139</f>
        <v>261</v>
      </c>
      <c r="O132" s="21">
        <f>+reg3!O139</f>
        <v>270</v>
      </c>
      <c r="P132" s="18">
        <f t="shared" si="32"/>
        <v>64.90384615384616</v>
      </c>
      <c r="Q132" s="33" t="s">
        <v>194</v>
      </c>
    </row>
    <row r="133" spans="2:17" ht="15.75" thickBot="1">
      <c r="B133" s="15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19"/>
    </row>
    <row r="134" spans="2:17" ht="15.75" thickBot="1">
      <c r="B134" s="37"/>
      <c r="C134" s="38" t="s">
        <v>96</v>
      </c>
      <c r="D134" s="38"/>
      <c r="E134" s="39">
        <f>SUM(E126:E132)</f>
        <v>134</v>
      </c>
      <c r="F134" s="39">
        <f>SUM(F126:F132)</f>
        <v>134</v>
      </c>
      <c r="G134" s="39">
        <f>+F134/E134*100</f>
        <v>100</v>
      </c>
      <c r="H134" s="39">
        <f>SUM(H126:H132)</f>
        <v>0</v>
      </c>
      <c r="I134" s="39">
        <f>SUM(I126:I132)</f>
        <v>152</v>
      </c>
      <c r="J134" s="39">
        <f>SUM(J126:J132)</f>
        <v>141</v>
      </c>
      <c r="K134" s="39">
        <f>+J134/I134*100</f>
        <v>92.76315789473685</v>
      </c>
      <c r="L134" s="39">
        <f>SUM(L126:L132)</f>
        <v>11</v>
      </c>
      <c r="M134" s="39">
        <f>SUM(M126:M132)</f>
        <v>67971</v>
      </c>
      <c r="N134" s="39">
        <f>SUM(N126:N132)</f>
        <v>64311</v>
      </c>
      <c r="O134" s="39">
        <f>SUM(O126:O132)</f>
        <v>65952</v>
      </c>
      <c r="P134" s="39">
        <f>+O134/M134*100</f>
        <v>97.02961557134661</v>
      </c>
      <c r="Q134" s="36"/>
    </row>
    <row r="135" spans="2:16" ht="15">
      <c r="B135" s="1" t="s">
        <v>202</v>
      </c>
      <c r="C135" s="43"/>
      <c r="D135" s="43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2:17" ht="15"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</row>
    <row r="137" spans="2:17" ht="15"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</row>
    <row r="138" spans="5:12" ht="15">
      <c r="E138" s="30"/>
      <c r="F138" s="30"/>
      <c r="G138" s="22"/>
      <c r="H138" s="31"/>
      <c r="I138" s="31"/>
      <c r="J138" s="31"/>
      <c r="K138" s="31"/>
      <c r="L138" s="31"/>
    </row>
    <row r="139" spans="2:16" ht="16.5" thickBot="1">
      <c r="B139" t="s">
        <v>203</v>
      </c>
      <c r="M139" s="344"/>
      <c r="N139" s="344"/>
      <c r="O139" s="344"/>
      <c r="P139" s="32"/>
    </row>
    <row r="140" spans="2:17" ht="15">
      <c r="B140" s="345" t="s">
        <v>174</v>
      </c>
      <c r="C140" s="346"/>
      <c r="D140" s="7"/>
      <c r="E140" s="351" t="s">
        <v>166</v>
      </c>
      <c r="F140" s="352"/>
      <c r="G140" s="352"/>
      <c r="H140" s="353"/>
      <c r="I140" s="351" t="s">
        <v>92</v>
      </c>
      <c r="J140" s="352"/>
      <c r="K140" s="352"/>
      <c r="L140" s="353"/>
      <c r="M140" s="354" t="s">
        <v>167</v>
      </c>
      <c r="N140" s="354"/>
      <c r="O140" s="354"/>
      <c r="P140" s="354"/>
      <c r="Q140" s="8" t="s">
        <v>68</v>
      </c>
    </row>
    <row r="141" spans="2:17" ht="15">
      <c r="B141" s="347"/>
      <c r="C141" s="348"/>
      <c r="D141" s="9"/>
      <c r="E141" s="341" t="s">
        <v>93</v>
      </c>
      <c r="F141" s="338" t="s">
        <v>94</v>
      </c>
      <c r="G141" s="338"/>
      <c r="H141" s="339" t="s">
        <v>16</v>
      </c>
      <c r="I141" s="341" t="s">
        <v>93</v>
      </c>
      <c r="J141" s="338" t="s">
        <v>94</v>
      </c>
      <c r="K141" s="338"/>
      <c r="L141" s="339" t="s">
        <v>16</v>
      </c>
      <c r="M141" s="288" t="s">
        <v>283</v>
      </c>
      <c r="N141" s="285" t="s">
        <v>170</v>
      </c>
      <c r="O141" s="286"/>
      <c r="P141" s="287"/>
      <c r="Q141" s="10" t="s">
        <v>170</v>
      </c>
    </row>
    <row r="142" spans="2:17" ht="23.25" thickBot="1">
      <c r="B142" s="349"/>
      <c r="C142" s="350"/>
      <c r="D142" s="11"/>
      <c r="E142" s="342"/>
      <c r="F142" s="12" t="s">
        <v>172</v>
      </c>
      <c r="G142" s="13" t="s">
        <v>95</v>
      </c>
      <c r="H142" s="340"/>
      <c r="I142" s="342"/>
      <c r="J142" s="12" t="s">
        <v>172</v>
      </c>
      <c r="K142" s="13" t="s">
        <v>95</v>
      </c>
      <c r="L142" s="340"/>
      <c r="M142" s="289"/>
      <c r="N142" s="281" t="s">
        <v>293</v>
      </c>
      <c r="O142" s="281" t="s">
        <v>294</v>
      </c>
      <c r="P142" s="282" t="s">
        <v>95</v>
      </c>
      <c r="Q142" s="14" t="s">
        <v>175</v>
      </c>
    </row>
    <row r="143" spans="2:17" ht="15">
      <c r="B143" s="46">
        <v>1</v>
      </c>
      <c r="C143" s="47" t="s">
        <v>25</v>
      </c>
      <c r="D143" s="47"/>
      <c r="E143" s="48">
        <f>+reg3!E86</f>
        <v>23</v>
      </c>
      <c r="F143" s="48">
        <f>+reg3!F86</f>
        <v>23</v>
      </c>
      <c r="G143" s="18">
        <f aca="true" t="shared" si="34" ref="G143:G150">+F143/E143*100</f>
        <v>100</v>
      </c>
      <c r="H143" s="18">
        <f aca="true" t="shared" si="35" ref="H143:H150">+E143-F143</f>
        <v>0</v>
      </c>
      <c r="I143" s="48">
        <f>+reg3!I86</f>
        <v>38</v>
      </c>
      <c r="J143" s="48">
        <f>+reg3!J86</f>
        <v>37</v>
      </c>
      <c r="K143" s="18">
        <f aca="true" t="shared" si="36" ref="K143:K150">+J143/I143*100</f>
        <v>97.36842105263158</v>
      </c>
      <c r="L143" s="18">
        <f aca="true" t="shared" si="37" ref="L143:L150">+I143-J143</f>
        <v>1</v>
      </c>
      <c r="M143" s="48">
        <f>+reg3!M86</f>
        <v>16685</v>
      </c>
      <c r="N143" s="48">
        <f>+reg3!N86</f>
        <v>19488</v>
      </c>
      <c r="O143" s="48">
        <f>+reg3!O86</f>
        <v>20070</v>
      </c>
      <c r="P143" s="18">
        <f aca="true" t="shared" si="38" ref="P143:P150">+O143/M143*100</f>
        <v>120.28768354809709</v>
      </c>
      <c r="Q143" s="45" t="s">
        <v>204</v>
      </c>
    </row>
    <row r="144" spans="2:17" ht="15">
      <c r="B144" s="15">
        <f aca="true" t="shared" si="39" ref="B144:B150">B143+1</f>
        <v>2</v>
      </c>
      <c r="C144" s="20" t="s">
        <v>114</v>
      </c>
      <c r="D144" s="20"/>
      <c r="E144" s="21">
        <f>+reg3!E87</f>
        <v>23</v>
      </c>
      <c r="F144" s="21">
        <f>+reg3!F87</f>
        <v>23</v>
      </c>
      <c r="G144" s="18">
        <f t="shared" si="34"/>
        <v>100</v>
      </c>
      <c r="H144" s="18">
        <f t="shared" si="35"/>
        <v>0</v>
      </c>
      <c r="I144" s="21">
        <f>+reg3!I87</f>
        <v>52</v>
      </c>
      <c r="J144" s="21">
        <f>+reg3!J87</f>
        <v>52</v>
      </c>
      <c r="K144" s="18">
        <f t="shared" si="36"/>
        <v>100</v>
      </c>
      <c r="L144" s="18">
        <f t="shared" si="37"/>
        <v>0</v>
      </c>
      <c r="M144" s="21">
        <f>+reg3!M87</f>
        <v>24906</v>
      </c>
      <c r="N144" s="21">
        <f>+reg3!N87</f>
        <v>29401</v>
      </c>
      <c r="O144" s="21">
        <f>+reg3!O87</f>
        <v>30175</v>
      </c>
      <c r="P144" s="18">
        <f t="shared" si="38"/>
        <v>121.15554484863085</v>
      </c>
      <c r="Q144" s="33" t="s">
        <v>204</v>
      </c>
    </row>
    <row r="145" spans="2:17" ht="15">
      <c r="B145" s="15">
        <f t="shared" si="39"/>
        <v>3</v>
      </c>
      <c r="C145" s="20" t="s">
        <v>205</v>
      </c>
      <c r="D145" s="20"/>
      <c r="E145" s="21">
        <f>+reg3!E141</f>
        <v>13</v>
      </c>
      <c r="F145" s="21">
        <f>+reg3!F141</f>
        <v>13</v>
      </c>
      <c r="G145" s="18">
        <f t="shared" si="34"/>
        <v>100</v>
      </c>
      <c r="H145" s="18">
        <f t="shared" si="35"/>
        <v>0</v>
      </c>
      <c r="I145" s="21">
        <f>+reg3!I141</f>
        <v>22</v>
      </c>
      <c r="J145" s="21">
        <f>+reg3!J141</f>
        <v>20</v>
      </c>
      <c r="K145" s="18">
        <f t="shared" si="36"/>
        <v>90.9090909090909</v>
      </c>
      <c r="L145" s="18">
        <f t="shared" si="37"/>
        <v>2</v>
      </c>
      <c r="M145" s="21">
        <f>+reg3!M141</f>
        <v>10996</v>
      </c>
      <c r="N145" s="21">
        <f>+reg3!N141</f>
        <v>10071</v>
      </c>
      <c r="O145" s="21">
        <f>+reg3!O141</f>
        <v>10565</v>
      </c>
      <c r="P145" s="18">
        <f t="shared" si="38"/>
        <v>96.08039287013459</v>
      </c>
      <c r="Q145" s="33" t="s">
        <v>194</v>
      </c>
    </row>
    <row r="146" spans="2:17" ht="15">
      <c r="B146" s="15">
        <f t="shared" si="39"/>
        <v>4</v>
      </c>
      <c r="C146" s="20" t="s">
        <v>59</v>
      </c>
      <c r="D146" s="20"/>
      <c r="E146" s="21">
        <f>+reg3!E88+reg3!E144</f>
        <v>27</v>
      </c>
      <c r="F146" s="21">
        <f>+reg3!F88+reg3!F144</f>
        <v>27</v>
      </c>
      <c r="G146" s="18">
        <f t="shared" si="34"/>
        <v>100</v>
      </c>
      <c r="H146" s="18">
        <f t="shared" si="35"/>
        <v>0</v>
      </c>
      <c r="I146" s="21">
        <f>+reg3!I88+reg3!I144</f>
        <v>28</v>
      </c>
      <c r="J146" s="21">
        <f>+reg3!J88+reg3!J144</f>
        <v>28</v>
      </c>
      <c r="K146" s="18">
        <f t="shared" si="36"/>
        <v>100</v>
      </c>
      <c r="L146" s="18">
        <f t="shared" si="37"/>
        <v>0</v>
      </c>
      <c r="M146" s="21">
        <f>+reg3!M88+reg3!M144</f>
        <v>17904</v>
      </c>
      <c r="N146" s="21">
        <f>+reg3!N88+reg3!N144</f>
        <v>17878</v>
      </c>
      <c r="O146" s="21">
        <f>+reg3!O88+reg3!O144</f>
        <v>18318</v>
      </c>
      <c r="P146" s="18">
        <f t="shared" si="38"/>
        <v>102.31233243967827</v>
      </c>
      <c r="Q146" s="35" t="s">
        <v>206</v>
      </c>
    </row>
    <row r="147" spans="2:17" ht="15">
      <c r="B147" s="15">
        <f t="shared" si="39"/>
        <v>5</v>
      </c>
      <c r="C147" s="20" t="s">
        <v>207</v>
      </c>
      <c r="D147" s="20"/>
      <c r="E147" s="21">
        <f>+reg3!E142</f>
        <v>10</v>
      </c>
      <c r="F147" s="21">
        <f>+reg3!F142</f>
        <v>10</v>
      </c>
      <c r="G147" s="18">
        <f t="shared" si="34"/>
        <v>100</v>
      </c>
      <c r="H147" s="18">
        <f t="shared" si="35"/>
        <v>0</v>
      </c>
      <c r="I147" s="21">
        <f>+reg3!I142</f>
        <v>15</v>
      </c>
      <c r="J147" s="21">
        <f>+reg3!J142</f>
        <v>15</v>
      </c>
      <c r="K147" s="18">
        <f t="shared" si="36"/>
        <v>100</v>
      </c>
      <c r="L147" s="18">
        <f t="shared" si="37"/>
        <v>0</v>
      </c>
      <c r="M147" s="21">
        <f>+reg3!M142</f>
        <v>6857</v>
      </c>
      <c r="N147" s="21">
        <f>+reg3!N142</f>
        <v>6894</v>
      </c>
      <c r="O147" s="21">
        <f>+reg3!O142</f>
        <v>7041</v>
      </c>
      <c r="P147" s="18">
        <f t="shared" si="38"/>
        <v>102.68338923727578</v>
      </c>
      <c r="Q147" s="33" t="s">
        <v>194</v>
      </c>
    </row>
    <row r="148" spans="2:17" ht="15">
      <c r="B148" s="15">
        <f t="shared" si="39"/>
        <v>6</v>
      </c>
      <c r="C148" s="20" t="s">
        <v>56</v>
      </c>
      <c r="D148" s="20"/>
      <c r="E148" s="21">
        <f>+reg3!E89</f>
        <v>16</v>
      </c>
      <c r="F148" s="21">
        <f>+reg3!F89</f>
        <v>16</v>
      </c>
      <c r="G148" s="18">
        <f t="shared" si="34"/>
        <v>100</v>
      </c>
      <c r="H148" s="18">
        <f t="shared" si="35"/>
        <v>0</v>
      </c>
      <c r="I148" s="21">
        <f>+reg3!I89</f>
        <v>29</v>
      </c>
      <c r="J148" s="21">
        <f>+reg3!J89</f>
        <v>29</v>
      </c>
      <c r="K148" s="18">
        <f t="shared" si="36"/>
        <v>100</v>
      </c>
      <c r="L148" s="18">
        <f t="shared" si="37"/>
        <v>0</v>
      </c>
      <c r="M148" s="21">
        <f>+reg3!M89</f>
        <v>17543</v>
      </c>
      <c r="N148" s="21">
        <f>+reg3!N89</f>
        <v>18147</v>
      </c>
      <c r="O148" s="21">
        <f>+reg3!O89</f>
        <v>18612</v>
      </c>
      <c r="P148" s="18">
        <f t="shared" si="38"/>
        <v>106.09359858633074</v>
      </c>
      <c r="Q148" s="33" t="s">
        <v>204</v>
      </c>
    </row>
    <row r="149" spans="2:17" ht="15">
      <c r="B149" s="15">
        <f t="shared" si="39"/>
        <v>7</v>
      </c>
      <c r="C149" s="20" t="s">
        <v>54</v>
      </c>
      <c r="D149" s="20"/>
      <c r="E149" s="21">
        <f>+reg3!E90</f>
        <v>9</v>
      </c>
      <c r="F149" s="21">
        <f>+reg3!F90</f>
        <v>9</v>
      </c>
      <c r="G149" s="18">
        <f t="shared" si="34"/>
        <v>100</v>
      </c>
      <c r="H149" s="18">
        <f t="shared" si="35"/>
        <v>0</v>
      </c>
      <c r="I149" s="21">
        <f>+reg3!I90</f>
        <v>22</v>
      </c>
      <c r="J149" s="21">
        <f>+reg3!J90</f>
        <v>22</v>
      </c>
      <c r="K149" s="18">
        <f t="shared" si="36"/>
        <v>100</v>
      </c>
      <c r="L149" s="18">
        <f t="shared" si="37"/>
        <v>0</v>
      </c>
      <c r="M149" s="21">
        <f>+reg3!M90</f>
        <v>11325</v>
      </c>
      <c r="N149" s="21">
        <f>+reg3!N90</f>
        <v>13419</v>
      </c>
      <c r="O149" s="21">
        <f>+reg3!O90</f>
        <v>13735</v>
      </c>
      <c r="P149" s="18">
        <f t="shared" si="38"/>
        <v>121.280353200883</v>
      </c>
      <c r="Q149" s="33" t="s">
        <v>204</v>
      </c>
    </row>
    <row r="150" spans="2:17" ht="15">
      <c r="B150" s="15">
        <f t="shared" si="39"/>
        <v>8</v>
      </c>
      <c r="C150" s="20" t="s">
        <v>32</v>
      </c>
      <c r="D150" s="20"/>
      <c r="E150" s="21">
        <f>+reg3!E143</f>
        <v>15</v>
      </c>
      <c r="F150" s="21">
        <f>+reg3!F143</f>
        <v>15</v>
      </c>
      <c r="G150" s="18">
        <f t="shared" si="34"/>
        <v>100</v>
      </c>
      <c r="H150" s="18">
        <f t="shared" si="35"/>
        <v>0</v>
      </c>
      <c r="I150" s="21">
        <f>+reg3!I143</f>
        <v>7</v>
      </c>
      <c r="J150" s="21">
        <f>+reg3!J143</f>
        <v>7</v>
      </c>
      <c r="K150" s="18">
        <f t="shared" si="36"/>
        <v>100</v>
      </c>
      <c r="L150" s="18">
        <f t="shared" si="37"/>
        <v>0</v>
      </c>
      <c r="M150" s="21">
        <f>+reg3!M143</f>
        <v>15012</v>
      </c>
      <c r="N150" s="21">
        <f>+reg3!N143</f>
        <v>14074</v>
      </c>
      <c r="O150" s="21">
        <f>+reg3!O143</f>
        <v>14390</v>
      </c>
      <c r="P150" s="18">
        <f t="shared" si="38"/>
        <v>95.8566480149214</v>
      </c>
      <c r="Q150" s="33" t="s">
        <v>194</v>
      </c>
    </row>
    <row r="151" spans="2:17" ht="15.75" thickBot="1">
      <c r="B151" s="49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19"/>
    </row>
    <row r="152" spans="2:17" ht="15.75" thickBot="1">
      <c r="B152" s="37"/>
      <c r="C152" s="38" t="s">
        <v>96</v>
      </c>
      <c r="D152" s="38"/>
      <c r="E152" s="39">
        <f>SUM(E143:E151)</f>
        <v>136</v>
      </c>
      <c r="F152" s="39">
        <f>SUM(F143:F151)</f>
        <v>136</v>
      </c>
      <c r="G152" s="39">
        <f>+F152/E152*100</f>
        <v>100</v>
      </c>
      <c r="H152" s="39">
        <f>SUM(H143:H151)</f>
        <v>0</v>
      </c>
      <c r="I152" s="39">
        <f>SUM(I143:I151)</f>
        <v>213</v>
      </c>
      <c r="J152" s="39">
        <f>SUM(J143:J151)</f>
        <v>210</v>
      </c>
      <c r="K152" s="39">
        <f>+J152/I152*100</f>
        <v>98.59154929577466</v>
      </c>
      <c r="L152" s="39">
        <f>SUM(L143:L151)</f>
        <v>3</v>
      </c>
      <c r="M152" s="39">
        <f>SUM(M143:M151)</f>
        <v>121228</v>
      </c>
      <c r="N152" s="39">
        <f>SUM(N143:N151)</f>
        <v>129372</v>
      </c>
      <c r="O152" s="39">
        <f>SUM(O143:O151)</f>
        <v>132906</v>
      </c>
      <c r="P152" s="39">
        <f>+O152/M152*100</f>
        <v>109.63308806546341</v>
      </c>
      <c r="Q152" s="36"/>
    </row>
    <row r="153" spans="2:12" ht="15">
      <c r="B153" s="343" t="s">
        <v>68</v>
      </c>
      <c r="C153" s="343"/>
      <c r="D153" s="343"/>
      <c r="E153" s="343"/>
      <c r="F153" s="343"/>
      <c r="G153" s="343"/>
      <c r="H153" s="343"/>
      <c r="I153" s="2"/>
      <c r="J153" s="2"/>
      <c r="K153" s="2"/>
      <c r="L153" s="2"/>
    </row>
    <row r="154" spans="2:17" ht="15"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</row>
    <row r="155" spans="2:17" ht="15"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</row>
    <row r="156" spans="5:12" ht="15">
      <c r="E156" s="30"/>
      <c r="F156" s="30"/>
      <c r="G156" s="22"/>
      <c r="H156" s="31"/>
      <c r="I156" s="31"/>
      <c r="J156" s="31"/>
      <c r="K156" s="31"/>
      <c r="L156" s="31"/>
    </row>
    <row r="157" spans="2:16" ht="16.5" thickBot="1">
      <c r="B157" t="s">
        <v>208</v>
      </c>
      <c r="M157" s="344"/>
      <c r="N157" s="344"/>
      <c r="O157" s="344"/>
      <c r="P157" s="32"/>
    </row>
    <row r="158" spans="2:17" ht="15">
      <c r="B158" s="345" t="s">
        <v>181</v>
      </c>
      <c r="C158" s="346"/>
      <c r="D158" s="7"/>
      <c r="E158" s="351" t="s">
        <v>166</v>
      </c>
      <c r="F158" s="352"/>
      <c r="G158" s="352"/>
      <c r="H158" s="353"/>
      <c r="I158" s="351" t="s">
        <v>92</v>
      </c>
      <c r="J158" s="352"/>
      <c r="K158" s="352"/>
      <c r="L158" s="353"/>
      <c r="M158" s="354" t="s">
        <v>167</v>
      </c>
      <c r="N158" s="354"/>
      <c r="O158" s="354"/>
      <c r="P158" s="354"/>
      <c r="Q158" s="8" t="s">
        <v>68</v>
      </c>
    </row>
    <row r="159" spans="2:17" ht="15">
      <c r="B159" s="347"/>
      <c r="C159" s="348"/>
      <c r="D159" s="9"/>
      <c r="E159" s="341" t="s">
        <v>93</v>
      </c>
      <c r="F159" s="338" t="s">
        <v>94</v>
      </c>
      <c r="G159" s="338"/>
      <c r="H159" s="339" t="s">
        <v>16</v>
      </c>
      <c r="I159" s="341" t="s">
        <v>93</v>
      </c>
      <c r="J159" s="338" t="s">
        <v>94</v>
      </c>
      <c r="K159" s="338"/>
      <c r="L159" s="339" t="s">
        <v>16</v>
      </c>
      <c r="M159" s="288" t="s">
        <v>283</v>
      </c>
      <c r="N159" s="285" t="s">
        <v>170</v>
      </c>
      <c r="O159" s="286"/>
      <c r="P159" s="287"/>
      <c r="Q159" s="10" t="s">
        <v>170</v>
      </c>
    </row>
    <row r="160" spans="2:17" ht="23.25" thickBot="1">
      <c r="B160" s="349"/>
      <c r="C160" s="350"/>
      <c r="D160" s="11"/>
      <c r="E160" s="342"/>
      <c r="F160" s="12" t="s">
        <v>172</v>
      </c>
      <c r="G160" s="13" t="s">
        <v>95</v>
      </c>
      <c r="H160" s="340"/>
      <c r="I160" s="342"/>
      <c r="J160" s="12" t="s">
        <v>172</v>
      </c>
      <c r="K160" s="13" t="s">
        <v>95</v>
      </c>
      <c r="L160" s="340"/>
      <c r="M160" s="289"/>
      <c r="N160" s="281" t="s">
        <v>293</v>
      </c>
      <c r="O160" s="281" t="s">
        <v>294</v>
      </c>
      <c r="P160" s="282" t="s">
        <v>95</v>
      </c>
      <c r="Q160" s="14" t="s">
        <v>175</v>
      </c>
    </row>
    <row r="161" spans="2:17" ht="15">
      <c r="B161" s="46">
        <v>1</v>
      </c>
      <c r="C161" s="47" t="s">
        <v>238</v>
      </c>
      <c r="D161" s="47"/>
      <c r="E161" s="48">
        <f>+reg3!E213</f>
        <v>27</v>
      </c>
      <c r="F161" s="48">
        <f>+reg3!F213</f>
        <v>27</v>
      </c>
      <c r="G161" s="18">
        <f>+F161/E161*100</f>
        <v>100</v>
      </c>
      <c r="H161" s="18">
        <f>+E161-F161</f>
        <v>0</v>
      </c>
      <c r="I161" s="48">
        <f>+reg3!I213</f>
        <v>186</v>
      </c>
      <c r="J161" s="48">
        <f>+reg3!J213</f>
        <v>186</v>
      </c>
      <c r="K161" s="18">
        <f>+J161/I161*100</f>
        <v>100</v>
      </c>
      <c r="L161" s="18">
        <f>+I161-J161</f>
        <v>0</v>
      </c>
      <c r="M161" s="48">
        <f>+reg3!M213</f>
        <v>56650</v>
      </c>
      <c r="N161" s="48">
        <f>+reg3!N213</f>
        <v>59139</v>
      </c>
      <c r="O161" s="48">
        <f>+reg3!O213</f>
        <v>61454</v>
      </c>
      <c r="P161" s="18">
        <f>+O161/M161*100</f>
        <v>108.48014121800529</v>
      </c>
      <c r="Q161" s="45" t="s">
        <v>70</v>
      </c>
    </row>
    <row r="162" spans="2:17" ht="15">
      <c r="B162" s="15">
        <f>B161+1</f>
        <v>2</v>
      </c>
      <c r="C162" s="20" t="s">
        <v>72</v>
      </c>
      <c r="D162" s="20"/>
      <c r="E162" s="21">
        <f>+reg3!E193+reg3!E214+reg3!E175</f>
        <v>27</v>
      </c>
      <c r="F162" s="21">
        <f>+reg3!F193+reg3!F214+reg3!F175</f>
        <v>27</v>
      </c>
      <c r="G162" s="18">
        <f>+F162/E162*100</f>
        <v>100</v>
      </c>
      <c r="H162" s="18">
        <f>+E162-F162</f>
        <v>0</v>
      </c>
      <c r="I162" s="21">
        <f>+reg3!I193+reg3!I214+reg3!I175</f>
        <v>44</v>
      </c>
      <c r="J162" s="21">
        <f>+reg3!J193+reg3!J214+reg3!J175</f>
        <v>42</v>
      </c>
      <c r="K162" s="18">
        <f>+J162/I162*100</f>
        <v>95.45454545454545</v>
      </c>
      <c r="L162" s="18">
        <f>+I162-J162</f>
        <v>2</v>
      </c>
      <c r="M162" s="21">
        <f>+reg3!M193+reg3!M214+reg3!M175</f>
        <v>24484</v>
      </c>
      <c r="N162" s="21">
        <f>+reg3!N193+reg3!N214+reg3!N175</f>
        <v>27039</v>
      </c>
      <c r="O162" s="21">
        <f>+reg3!O193+reg3!O214+reg3!O175</f>
        <v>27959</v>
      </c>
      <c r="P162" s="18">
        <f>+O162/M162*100</f>
        <v>114.19294232968468</v>
      </c>
      <c r="Q162" s="33" t="s">
        <v>209</v>
      </c>
    </row>
    <row r="163" spans="2:17" ht="15.75" thickBot="1">
      <c r="B163" s="15">
        <v>3</v>
      </c>
      <c r="C163" s="20" t="s">
        <v>210</v>
      </c>
      <c r="D163" s="20"/>
      <c r="E163" s="21"/>
      <c r="F163" s="21"/>
      <c r="G163" s="50"/>
      <c r="H163" s="21"/>
      <c r="I163" s="21"/>
      <c r="J163" s="21"/>
      <c r="K163" s="50"/>
      <c r="L163" s="21"/>
      <c r="M163" s="21"/>
      <c r="N163" s="21"/>
      <c r="O163" s="21"/>
      <c r="P163" s="50"/>
      <c r="Q163" s="33" t="s">
        <v>211</v>
      </c>
    </row>
    <row r="164" spans="2:17" ht="15.75" thickBot="1">
      <c r="B164" s="37"/>
      <c r="C164" s="38" t="s">
        <v>96</v>
      </c>
      <c r="D164" s="38"/>
      <c r="E164" s="39">
        <f>SUM(E161:E162)</f>
        <v>54</v>
      </c>
      <c r="F164" s="39">
        <f>SUM(F161:F162)</f>
        <v>54</v>
      </c>
      <c r="G164" s="39">
        <f>+F164/E164*100</f>
        <v>100</v>
      </c>
      <c r="H164" s="39">
        <f>SUM(H161:H162)</f>
        <v>0</v>
      </c>
      <c r="I164" s="39">
        <f>SUM(I161:I162)</f>
        <v>230</v>
      </c>
      <c r="J164" s="39">
        <f>SUM(J161:J162)</f>
        <v>228</v>
      </c>
      <c r="K164" s="39">
        <f>+J164/I164*100</f>
        <v>99.1304347826087</v>
      </c>
      <c r="L164" s="39">
        <f>SUM(L161:L162)</f>
        <v>2</v>
      </c>
      <c r="M164" s="39">
        <f>SUM(M161:M162)</f>
        <v>81134</v>
      </c>
      <c r="N164" s="39">
        <f>SUM(N161:N162)</f>
        <v>86178</v>
      </c>
      <c r="O164" s="39">
        <f>SUM(O161:O162)</f>
        <v>89413</v>
      </c>
      <c r="P164" s="39">
        <f>+O164/M164*100</f>
        <v>110.20410678630415</v>
      </c>
      <c r="Q164" s="36"/>
    </row>
    <row r="165" spans="2:12" ht="15">
      <c r="B165" s="343" t="s">
        <v>68</v>
      </c>
      <c r="C165" s="343"/>
      <c r="D165" s="343"/>
      <c r="E165" s="343"/>
      <c r="F165" s="343"/>
      <c r="G165" s="343"/>
      <c r="H165" s="343"/>
      <c r="I165" s="2"/>
      <c r="J165" s="2"/>
      <c r="K165" s="2"/>
      <c r="L165" s="2"/>
    </row>
    <row r="166" spans="2:17" ht="15"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</row>
    <row r="167" spans="2:17" ht="15"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</row>
    <row r="168" spans="5:12" ht="15">
      <c r="E168" s="30"/>
      <c r="F168" s="30"/>
      <c r="G168" s="22"/>
      <c r="H168" s="31"/>
      <c r="I168" s="31"/>
      <c r="J168" s="31"/>
      <c r="K168" s="31"/>
      <c r="L168" s="31"/>
    </row>
    <row r="169" spans="2:16" ht="16.5" thickBot="1">
      <c r="B169" t="s">
        <v>212</v>
      </c>
      <c r="M169" s="344"/>
      <c r="N169" s="344"/>
      <c r="O169" s="344"/>
      <c r="P169" s="32"/>
    </row>
    <row r="170" spans="2:17" ht="15">
      <c r="B170" s="345" t="s">
        <v>174</v>
      </c>
      <c r="C170" s="346"/>
      <c r="D170" s="7"/>
      <c r="E170" s="351" t="s">
        <v>166</v>
      </c>
      <c r="F170" s="352"/>
      <c r="G170" s="352"/>
      <c r="H170" s="353"/>
      <c r="I170" s="351" t="s">
        <v>92</v>
      </c>
      <c r="J170" s="352"/>
      <c r="K170" s="352"/>
      <c r="L170" s="353"/>
      <c r="M170" s="354" t="s">
        <v>167</v>
      </c>
      <c r="N170" s="354"/>
      <c r="O170" s="354"/>
      <c r="P170" s="354"/>
      <c r="Q170" s="8" t="s">
        <v>68</v>
      </c>
    </row>
    <row r="171" spans="2:17" ht="15">
      <c r="B171" s="347"/>
      <c r="C171" s="348"/>
      <c r="D171" s="9"/>
      <c r="E171" s="341" t="s">
        <v>93</v>
      </c>
      <c r="F171" s="338" t="s">
        <v>94</v>
      </c>
      <c r="G171" s="338"/>
      <c r="H171" s="339" t="s">
        <v>16</v>
      </c>
      <c r="I171" s="341" t="s">
        <v>93</v>
      </c>
      <c r="J171" s="338" t="s">
        <v>94</v>
      </c>
      <c r="K171" s="338"/>
      <c r="L171" s="339" t="s">
        <v>16</v>
      </c>
      <c r="M171" s="288" t="s">
        <v>283</v>
      </c>
      <c r="N171" s="285" t="s">
        <v>170</v>
      </c>
      <c r="O171" s="286"/>
      <c r="P171" s="287"/>
      <c r="Q171" s="10" t="s">
        <v>170</v>
      </c>
    </row>
    <row r="172" spans="2:17" ht="23.25" thickBot="1">
      <c r="B172" s="349"/>
      <c r="C172" s="350"/>
      <c r="D172" s="11"/>
      <c r="E172" s="342"/>
      <c r="F172" s="12" t="s">
        <v>172</v>
      </c>
      <c r="G172" s="13" t="s">
        <v>95</v>
      </c>
      <c r="H172" s="340"/>
      <c r="I172" s="342"/>
      <c r="J172" s="12" t="s">
        <v>172</v>
      </c>
      <c r="K172" s="13" t="s">
        <v>95</v>
      </c>
      <c r="L172" s="340"/>
      <c r="M172" s="289"/>
      <c r="N172" s="281" t="s">
        <v>293</v>
      </c>
      <c r="O172" s="281" t="s">
        <v>294</v>
      </c>
      <c r="P172" s="282" t="s">
        <v>95</v>
      </c>
      <c r="Q172" s="14" t="s">
        <v>175</v>
      </c>
    </row>
    <row r="173" spans="2:17" ht="15">
      <c r="B173" s="46">
        <v>1</v>
      </c>
      <c r="C173" s="47" t="s">
        <v>34</v>
      </c>
      <c r="D173" s="47"/>
      <c r="E173" s="48">
        <f>+reg3!E216</f>
        <v>31</v>
      </c>
      <c r="F173" s="48">
        <f>+reg3!F216</f>
        <v>31</v>
      </c>
      <c r="G173" s="18">
        <f aca="true" t="shared" si="40" ref="G173:G178">+F173/E173*100</f>
        <v>100</v>
      </c>
      <c r="H173" s="18">
        <f aca="true" t="shared" si="41" ref="H173:H178">+E173-F173</f>
        <v>0</v>
      </c>
      <c r="I173" s="48">
        <f>+reg3!I216</f>
        <v>159</v>
      </c>
      <c r="J173" s="48">
        <f>+reg3!J216</f>
        <v>159</v>
      </c>
      <c r="K173" s="18">
        <f aca="true" t="shared" si="42" ref="K173:K178">+J173/I173*100</f>
        <v>100</v>
      </c>
      <c r="L173" s="18">
        <f aca="true" t="shared" si="43" ref="L173:L178">+I173-J173</f>
        <v>0</v>
      </c>
      <c r="M173" s="48">
        <f>+reg3!M216</f>
        <v>26336</v>
      </c>
      <c r="N173" s="48">
        <f>+reg3!N216</f>
        <v>26881</v>
      </c>
      <c r="O173" s="48">
        <f>+reg3!O216</f>
        <v>27369</v>
      </c>
      <c r="P173" s="18">
        <f aca="true" t="shared" si="44" ref="P173:P178">+O173/M173*100</f>
        <v>103.92238760631835</v>
      </c>
      <c r="Q173" s="45" t="s">
        <v>70</v>
      </c>
    </row>
    <row r="174" spans="2:17" ht="15">
      <c r="B174" s="15">
        <f>B173+1</f>
        <v>2</v>
      </c>
      <c r="C174" s="20" t="s">
        <v>35</v>
      </c>
      <c r="D174" s="20"/>
      <c r="E174" s="21">
        <f>+reg3!E217</f>
        <v>44</v>
      </c>
      <c r="F174" s="21">
        <f>+reg3!F217</f>
        <v>44</v>
      </c>
      <c r="G174" s="18">
        <f t="shared" si="40"/>
        <v>100</v>
      </c>
      <c r="H174" s="18">
        <f t="shared" si="41"/>
        <v>0</v>
      </c>
      <c r="I174" s="21">
        <f>+reg3!I217</f>
        <v>339</v>
      </c>
      <c r="J174" s="21">
        <f>+reg3!J217</f>
        <v>336</v>
      </c>
      <c r="K174" s="18">
        <f t="shared" si="42"/>
        <v>99.11504424778761</v>
      </c>
      <c r="L174" s="18">
        <f t="shared" si="43"/>
        <v>3</v>
      </c>
      <c r="M174" s="21">
        <f>+reg3!M217</f>
        <v>34492</v>
      </c>
      <c r="N174" s="21">
        <f>+reg3!N217</f>
        <v>35022</v>
      </c>
      <c r="O174" s="21">
        <f>+reg3!O217</f>
        <v>35785</v>
      </c>
      <c r="P174" s="18">
        <f t="shared" si="44"/>
        <v>103.7486953496463</v>
      </c>
      <c r="Q174" s="33" t="s">
        <v>70</v>
      </c>
    </row>
    <row r="175" spans="2:17" ht="15">
      <c r="B175" s="15">
        <f>B174+1</f>
        <v>3</v>
      </c>
      <c r="C175" s="20" t="s">
        <v>15</v>
      </c>
      <c r="D175" s="20"/>
      <c r="E175" s="21">
        <f>+reg3!E218</f>
        <v>29</v>
      </c>
      <c r="F175" s="21">
        <f>+reg3!F218</f>
        <v>29</v>
      </c>
      <c r="G175" s="18">
        <f t="shared" si="40"/>
        <v>100</v>
      </c>
      <c r="H175" s="18">
        <f t="shared" si="41"/>
        <v>0</v>
      </c>
      <c r="I175" s="21">
        <f>+reg3!I218</f>
        <v>133</v>
      </c>
      <c r="J175" s="21">
        <f>+reg3!J218</f>
        <v>128</v>
      </c>
      <c r="K175" s="18">
        <f t="shared" si="42"/>
        <v>96.2406015037594</v>
      </c>
      <c r="L175" s="18">
        <f t="shared" si="43"/>
        <v>5</v>
      </c>
      <c r="M175" s="21">
        <f>+reg3!M218</f>
        <v>27474</v>
      </c>
      <c r="N175" s="21">
        <f>+reg3!N218</f>
        <v>28237</v>
      </c>
      <c r="O175" s="21">
        <f>+reg3!O218</f>
        <v>29521</v>
      </c>
      <c r="P175" s="18">
        <f t="shared" si="44"/>
        <v>107.4506806435175</v>
      </c>
      <c r="Q175" s="33" t="s">
        <v>70</v>
      </c>
    </row>
    <row r="176" spans="2:17" ht="15">
      <c r="B176" s="15">
        <f>B175+1</f>
        <v>4</v>
      </c>
      <c r="C176" s="20" t="s">
        <v>148</v>
      </c>
      <c r="D176" s="20"/>
      <c r="E176" s="21">
        <f>+reg3!E219</f>
        <v>12</v>
      </c>
      <c r="F176" s="21">
        <f>+reg3!F219</f>
        <v>12</v>
      </c>
      <c r="G176" s="18">
        <f t="shared" si="40"/>
        <v>100</v>
      </c>
      <c r="H176" s="18">
        <f t="shared" si="41"/>
        <v>0</v>
      </c>
      <c r="I176" s="21">
        <f>+reg3!I219</f>
        <v>42</v>
      </c>
      <c r="J176" s="21">
        <f>+reg3!J219</f>
        <v>41</v>
      </c>
      <c r="K176" s="18">
        <f t="shared" si="42"/>
        <v>97.61904761904762</v>
      </c>
      <c r="L176" s="18">
        <f t="shared" si="43"/>
        <v>1</v>
      </c>
      <c r="M176" s="21">
        <f>+reg3!M219</f>
        <v>5805</v>
      </c>
      <c r="N176" s="21">
        <f>+reg3!N219</f>
        <v>5813</v>
      </c>
      <c r="O176" s="21">
        <f>+reg3!O219</f>
        <v>5903</v>
      </c>
      <c r="P176" s="18">
        <f t="shared" si="44"/>
        <v>101.68819982773472</v>
      </c>
      <c r="Q176" s="33" t="s">
        <v>70</v>
      </c>
    </row>
    <row r="177" spans="2:17" ht="15">
      <c r="B177" s="15">
        <f>B176+1</f>
        <v>5</v>
      </c>
      <c r="C177" s="20" t="s">
        <v>51</v>
      </c>
      <c r="D177" s="20"/>
      <c r="E177" s="21">
        <f>+reg3!E220</f>
        <v>10</v>
      </c>
      <c r="F177" s="21">
        <f>+reg3!F220</f>
        <v>10</v>
      </c>
      <c r="G177" s="18">
        <f t="shared" si="40"/>
        <v>100</v>
      </c>
      <c r="H177" s="18">
        <f t="shared" si="41"/>
        <v>0</v>
      </c>
      <c r="I177" s="21">
        <f>+reg3!I220</f>
        <v>57</v>
      </c>
      <c r="J177" s="21">
        <f>+reg3!J220</f>
        <v>57</v>
      </c>
      <c r="K177" s="18">
        <f t="shared" si="42"/>
        <v>100</v>
      </c>
      <c r="L177" s="18">
        <f t="shared" si="43"/>
        <v>0</v>
      </c>
      <c r="M177" s="21">
        <f>+reg3!M220</f>
        <v>9064</v>
      </c>
      <c r="N177" s="21">
        <f>+reg3!N220</f>
        <v>11492</v>
      </c>
      <c r="O177" s="21">
        <f>+reg3!O220</f>
        <v>11778</v>
      </c>
      <c r="P177" s="18">
        <f t="shared" si="44"/>
        <v>129.94263018534863</v>
      </c>
      <c r="Q177" s="33" t="s">
        <v>70</v>
      </c>
    </row>
    <row r="178" spans="2:17" ht="15">
      <c r="B178" s="15">
        <v>6</v>
      </c>
      <c r="C178" s="20" t="s">
        <v>213</v>
      </c>
      <c r="D178" s="20"/>
      <c r="E178" s="21">
        <f>+reg3!E221+reg3!E268</f>
        <v>3</v>
      </c>
      <c r="F178" s="21">
        <f>+reg3!F221+reg3!F268</f>
        <v>3</v>
      </c>
      <c r="G178" s="18">
        <f t="shared" si="40"/>
        <v>100</v>
      </c>
      <c r="H178" s="18">
        <f t="shared" si="41"/>
        <v>0</v>
      </c>
      <c r="I178" s="21">
        <f>+reg3!I221+reg3!I268</f>
        <v>12</v>
      </c>
      <c r="J178" s="21">
        <f>+reg3!J221+reg3!J268</f>
        <v>12</v>
      </c>
      <c r="K178" s="18">
        <f t="shared" si="42"/>
        <v>100</v>
      </c>
      <c r="L178" s="18">
        <f t="shared" si="43"/>
        <v>0</v>
      </c>
      <c r="M178" s="21">
        <f>+reg3!M221+reg3!M268</f>
        <v>5157</v>
      </c>
      <c r="N178" s="21">
        <f>+reg3!N221+reg3!N268</f>
        <v>4502</v>
      </c>
      <c r="O178" s="21">
        <f>+reg3!O221+reg3!O268</f>
        <v>4576</v>
      </c>
      <c r="P178" s="18">
        <f t="shared" si="44"/>
        <v>88.73375993794842</v>
      </c>
      <c r="Q178" s="33" t="s">
        <v>214</v>
      </c>
    </row>
    <row r="179" spans="2:17" ht="15.75" thickBot="1">
      <c r="B179" s="15"/>
      <c r="C179" s="20"/>
      <c r="D179" s="20"/>
      <c r="E179" s="21"/>
      <c r="F179" s="21"/>
      <c r="G179" s="51" t="s">
        <v>68</v>
      </c>
      <c r="H179" s="21"/>
      <c r="I179" s="21"/>
      <c r="J179" s="21"/>
      <c r="K179" s="51" t="s">
        <v>68</v>
      </c>
      <c r="L179" s="21"/>
      <c r="M179" s="21"/>
      <c r="N179" s="21"/>
      <c r="O179" s="21"/>
      <c r="P179" s="51" t="s">
        <v>68</v>
      </c>
      <c r="Q179" s="19"/>
    </row>
    <row r="180" spans="2:17" ht="15.75" thickBot="1">
      <c r="B180" s="37"/>
      <c r="C180" s="38" t="s">
        <v>96</v>
      </c>
      <c r="D180" s="38"/>
      <c r="E180" s="39">
        <f>SUM(E173:E178)</f>
        <v>129</v>
      </c>
      <c r="F180" s="39">
        <f>SUM(F173:F178)</f>
        <v>129</v>
      </c>
      <c r="G180" s="52">
        <f>+F180/E180*100</f>
        <v>100</v>
      </c>
      <c r="H180" s="39">
        <f>SUM(H173:H178)</f>
        <v>0</v>
      </c>
      <c r="I180" s="39">
        <f>SUM(I173:I178)</f>
        <v>742</v>
      </c>
      <c r="J180" s="39">
        <f>SUM(J173:J178)</f>
        <v>733</v>
      </c>
      <c r="K180" s="52">
        <f>+J180/I180*100</f>
        <v>98.78706199460916</v>
      </c>
      <c r="L180" s="39">
        <f>SUM(L173:L178)</f>
        <v>9</v>
      </c>
      <c r="M180" s="39">
        <f>SUM(M173:M178)</f>
        <v>108328</v>
      </c>
      <c r="N180" s="39">
        <f>SUM(N173:N178)</f>
        <v>111947</v>
      </c>
      <c r="O180" s="39">
        <f>SUM(O173:O178)</f>
        <v>114932</v>
      </c>
      <c r="P180" s="52">
        <f>+O180/M180*100</f>
        <v>106.09630012554464</v>
      </c>
      <c r="Q180" s="36"/>
    </row>
    <row r="181" spans="2:16" ht="15">
      <c r="B181" s="1" t="s">
        <v>276</v>
      </c>
      <c r="C181" s="43"/>
      <c r="D181" s="43"/>
      <c r="E181" s="22"/>
      <c r="F181" s="22"/>
      <c r="G181" s="53"/>
      <c r="H181" s="22"/>
      <c r="I181" s="22"/>
      <c r="J181" s="22"/>
      <c r="K181" s="22"/>
      <c r="L181" s="22"/>
      <c r="M181" s="22"/>
      <c r="N181" s="22"/>
      <c r="O181" s="22"/>
      <c r="P181" s="53"/>
    </row>
    <row r="182" spans="2:17" ht="15">
      <c r="B182" s="343"/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</row>
    <row r="183" spans="2:17" ht="15">
      <c r="B183" s="343"/>
      <c r="C183" s="343"/>
      <c r="D183" s="343"/>
      <c r="E183" s="343"/>
      <c r="F183" s="343"/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</row>
    <row r="184" spans="5:12" ht="15">
      <c r="E184" s="30"/>
      <c r="F184" s="30"/>
      <c r="G184" s="22"/>
      <c r="H184" s="31"/>
      <c r="I184" s="31"/>
      <c r="J184" s="31"/>
      <c r="K184" s="31"/>
      <c r="L184" s="31"/>
    </row>
    <row r="185" spans="2:16" ht="16.5" thickBot="1">
      <c r="B185" t="s">
        <v>215</v>
      </c>
      <c r="M185" s="344"/>
      <c r="N185" s="344"/>
      <c r="O185" s="344"/>
      <c r="P185" s="32"/>
    </row>
    <row r="186" spans="2:17" ht="15">
      <c r="B186" s="345" t="s">
        <v>174</v>
      </c>
      <c r="C186" s="346"/>
      <c r="D186" s="7"/>
      <c r="E186" s="351" t="s">
        <v>166</v>
      </c>
      <c r="F186" s="352"/>
      <c r="G186" s="352"/>
      <c r="H186" s="353"/>
      <c r="I186" s="351" t="s">
        <v>92</v>
      </c>
      <c r="J186" s="352"/>
      <c r="K186" s="352"/>
      <c r="L186" s="353"/>
      <c r="M186" s="354" t="s">
        <v>167</v>
      </c>
      <c r="N186" s="354"/>
      <c r="O186" s="354"/>
      <c r="P186" s="354"/>
      <c r="Q186" s="8" t="s">
        <v>68</v>
      </c>
    </row>
    <row r="187" spans="2:17" ht="15">
      <c r="B187" s="347"/>
      <c r="C187" s="348"/>
      <c r="D187" s="9"/>
      <c r="E187" s="341" t="s">
        <v>93</v>
      </c>
      <c r="F187" s="338" t="s">
        <v>94</v>
      </c>
      <c r="G187" s="338"/>
      <c r="H187" s="339" t="s">
        <v>16</v>
      </c>
      <c r="I187" s="341" t="s">
        <v>93</v>
      </c>
      <c r="J187" s="338" t="s">
        <v>94</v>
      </c>
      <c r="K187" s="338"/>
      <c r="L187" s="339" t="s">
        <v>16</v>
      </c>
      <c r="M187" s="288" t="s">
        <v>283</v>
      </c>
      <c r="N187" s="285" t="s">
        <v>170</v>
      </c>
      <c r="O187" s="286"/>
      <c r="P187" s="287"/>
      <c r="Q187" s="10" t="s">
        <v>170</v>
      </c>
    </row>
    <row r="188" spans="2:17" ht="15.75" thickBot="1">
      <c r="B188" s="349"/>
      <c r="C188" s="350"/>
      <c r="D188" s="11"/>
      <c r="E188" s="342"/>
      <c r="F188" s="12" t="s">
        <v>172</v>
      </c>
      <c r="G188" s="13" t="s">
        <v>95</v>
      </c>
      <c r="H188" s="340"/>
      <c r="I188" s="342"/>
      <c r="J188" s="12" t="s">
        <v>172</v>
      </c>
      <c r="K188" s="13" t="s">
        <v>95</v>
      </c>
      <c r="L188" s="340"/>
      <c r="M188" s="289"/>
      <c r="N188" s="281" t="s">
        <v>293</v>
      </c>
      <c r="O188" s="281" t="s">
        <v>294</v>
      </c>
      <c r="P188" s="282" t="s">
        <v>95</v>
      </c>
      <c r="Q188" s="14" t="s">
        <v>175</v>
      </c>
    </row>
    <row r="189" spans="2:17" ht="15">
      <c r="B189" s="46">
        <v>1</v>
      </c>
      <c r="C189" s="47" t="s">
        <v>71</v>
      </c>
      <c r="D189" s="47"/>
      <c r="E189" s="48">
        <f>+reg3!E195+reg3!E177</f>
        <v>30</v>
      </c>
      <c r="F189" s="48">
        <f>+reg3!F195+reg3!F177</f>
        <v>30</v>
      </c>
      <c r="G189" s="18">
        <f>+F189/E189*100</f>
        <v>100</v>
      </c>
      <c r="H189" s="18">
        <f>+E189-F189</f>
        <v>0</v>
      </c>
      <c r="I189" s="48">
        <f>+reg3!I195+reg3!I177</f>
        <v>62</v>
      </c>
      <c r="J189" s="48">
        <f>+reg3!J195+reg3!J177</f>
        <v>60</v>
      </c>
      <c r="K189" s="18">
        <f>+J189/I189*100</f>
        <v>96.7741935483871</v>
      </c>
      <c r="L189" s="18">
        <f>+I189-J189</f>
        <v>2</v>
      </c>
      <c r="M189" s="48">
        <f>+reg3!M195+reg3!M177</f>
        <v>28144</v>
      </c>
      <c r="N189" s="48">
        <f>+reg3!N195+reg3!N177</f>
        <v>31936</v>
      </c>
      <c r="O189" s="48">
        <f>+reg3!O195+reg3!O177</f>
        <v>33018</v>
      </c>
      <c r="P189" s="18">
        <f>+O189/M189*100</f>
        <v>117.31807845366686</v>
      </c>
      <c r="Q189" s="45" t="s">
        <v>216</v>
      </c>
    </row>
    <row r="190" spans="2:17" ht="15">
      <c r="B190" s="15">
        <f>B189+1</f>
        <v>2</v>
      </c>
      <c r="C190" s="20" t="s">
        <v>33</v>
      </c>
      <c r="D190" s="20"/>
      <c r="E190" s="21">
        <f>+reg3!E223</f>
        <v>21</v>
      </c>
      <c r="F190" s="21">
        <f>+reg3!F223</f>
        <v>21</v>
      </c>
      <c r="G190" s="18">
        <f>+F190/E190*100</f>
        <v>100</v>
      </c>
      <c r="H190" s="18">
        <f>+E190-F190</f>
        <v>0</v>
      </c>
      <c r="I190" s="21">
        <f>+reg3!I223</f>
        <v>113</v>
      </c>
      <c r="J190" s="21">
        <f>+reg3!J223</f>
        <v>111</v>
      </c>
      <c r="K190" s="18">
        <f>+J190/I190*100</f>
        <v>98.23008849557522</v>
      </c>
      <c r="L190" s="18">
        <f>+I190-J190</f>
        <v>2</v>
      </c>
      <c r="M190" s="21">
        <f>+reg3!M223</f>
        <v>9593</v>
      </c>
      <c r="N190" s="21">
        <f>+reg3!N223</f>
        <v>4816</v>
      </c>
      <c r="O190" s="21">
        <f>+reg3!O223</f>
        <v>5262</v>
      </c>
      <c r="P190" s="18">
        <f>+O190/M190*100</f>
        <v>54.852496612113</v>
      </c>
      <c r="Q190" s="33" t="s">
        <v>70</v>
      </c>
    </row>
    <row r="191" spans="2:17" ht="15">
      <c r="B191" s="15">
        <f>B190+1</f>
        <v>3</v>
      </c>
      <c r="C191" s="20" t="s">
        <v>217</v>
      </c>
      <c r="D191" s="20"/>
      <c r="E191" s="21">
        <f>+reg3!E196+reg3!E178</f>
        <v>43</v>
      </c>
      <c r="F191" s="21">
        <f>+reg3!F196+reg3!F178</f>
        <v>43</v>
      </c>
      <c r="G191" s="18">
        <f>+F191/E191*100</f>
        <v>100</v>
      </c>
      <c r="H191" s="18">
        <f>+E191-F191</f>
        <v>0</v>
      </c>
      <c r="I191" s="21">
        <f>+reg3!I196+reg3!I178</f>
        <v>44</v>
      </c>
      <c r="J191" s="21">
        <f>+reg3!J196+reg3!J178</f>
        <v>43</v>
      </c>
      <c r="K191" s="18">
        <f>+J191/I191*100</f>
        <v>97.72727272727273</v>
      </c>
      <c r="L191" s="18">
        <f>+I191-J191</f>
        <v>1</v>
      </c>
      <c r="M191" s="21">
        <f>+reg3!M196+reg3!M178</f>
        <v>32518</v>
      </c>
      <c r="N191" s="21">
        <f>+reg3!N196+reg3!N178</f>
        <v>42372</v>
      </c>
      <c r="O191" s="21">
        <f>+reg3!O196+reg3!O178</f>
        <v>43832</v>
      </c>
      <c r="P191" s="18">
        <f>+O191/M191*100</f>
        <v>134.7930377021957</v>
      </c>
      <c r="Q191" s="33" t="s">
        <v>216</v>
      </c>
    </row>
    <row r="192" spans="2:17" ht="15">
      <c r="B192" s="15">
        <f>B191+1</f>
        <v>4</v>
      </c>
      <c r="C192" s="20" t="s">
        <v>76</v>
      </c>
      <c r="D192" s="20"/>
      <c r="E192" s="21">
        <f>+reg3!E197+reg3!E180</f>
        <v>14</v>
      </c>
      <c r="F192" s="21">
        <f>+reg3!F197+reg3!F180</f>
        <v>14</v>
      </c>
      <c r="G192" s="18">
        <f>+F192/E192*100</f>
        <v>100</v>
      </c>
      <c r="H192" s="18">
        <f>+E192-F192</f>
        <v>0</v>
      </c>
      <c r="I192" s="21">
        <f>+reg3!I197+reg3!I180</f>
        <v>18</v>
      </c>
      <c r="J192" s="21">
        <f>+reg3!J197+reg3!J180</f>
        <v>17</v>
      </c>
      <c r="K192" s="18">
        <f>+J192/I192*100</f>
        <v>94.44444444444444</v>
      </c>
      <c r="L192" s="18">
        <f>+I192-J192</f>
        <v>1</v>
      </c>
      <c r="M192" s="21">
        <f>+reg3!M197+reg3!M180</f>
        <v>11115</v>
      </c>
      <c r="N192" s="21">
        <f>+reg3!N197+reg3!N180</f>
        <v>14066</v>
      </c>
      <c r="O192" s="21">
        <f>+reg3!O197+reg3!O180</f>
        <v>14594</v>
      </c>
      <c r="P192" s="18">
        <f>+O192/M192*100</f>
        <v>131.30004498425552</v>
      </c>
      <c r="Q192" s="33" t="s">
        <v>216</v>
      </c>
    </row>
    <row r="193" spans="2:17" ht="15">
      <c r="B193" s="15">
        <v>5</v>
      </c>
      <c r="C193" s="20" t="s">
        <v>277</v>
      </c>
      <c r="D193" s="20"/>
      <c r="E193" s="21">
        <f>+reg3!E179</f>
        <v>0</v>
      </c>
      <c r="F193" s="21">
        <f>+reg3!F179</f>
        <v>0</v>
      </c>
      <c r="G193" s="18" t="e">
        <f>+F193/E193*100</f>
        <v>#DIV/0!</v>
      </c>
      <c r="H193" s="18">
        <f>+E193-F193</f>
        <v>0</v>
      </c>
      <c r="I193" s="21">
        <f>+reg3!I179</f>
        <v>0</v>
      </c>
      <c r="J193" s="21">
        <f>+reg3!J179</f>
        <v>0</v>
      </c>
      <c r="K193" s="18" t="e">
        <f>+J193/I193*100</f>
        <v>#DIV/0!</v>
      </c>
      <c r="L193" s="18">
        <f>+I193-J193</f>
        <v>0</v>
      </c>
      <c r="M193" s="21">
        <f>+reg3!M179</f>
        <v>0</v>
      </c>
      <c r="N193" s="21">
        <f>+reg3!N179</f>
        <v>0</v>
      </c>
      <c r="O193" s="21">
        <f>+reg3!O179</f>
        <v>0</v>
      </c>
      <c r="P193" s="18" t="e">
        <f>+O193/M193*100</f>
        <v>#DIV/0!</v>
      </c>
      <c r="Q193" s="33" t="s">
        <v>278</v>
      </c>
    </row>
    <row r="194" spans="2:17" ht="15.75" thickBot="1">
      <c r="B194" s="15"/>
      <c r="C194" s="20"/>
      <c r="D194" s="20"/>
      <c r="E194" s="21"/>
      <c r="F194" s="21"/>
      <c r="G194" s="50"/>
      <c r="H194" s="21"/>
      <c r="I194" s="21"/>
      <c r="J194" s="21"/>
      <c r="K194" s="50"/>
      <c r="L194" s="21"/>
      <c r="M194" s="21"/>
      <c r="N194" s="21"/>
      <c r="O194" s="21"/>
      <c r="P194" s="50"/>
      <c r="Q194" s="19"/>
    </row>
    <row r="195" spans="2:17" ht="15.75" thickBot="1">
      <c r="B195" s="37"/>
      <c r="C195" s="38" t="s">
        <v>96</v>
      </c>
      <c r="D195" s="38"/>
      <c r="E195" s="39">
        <f>SUM(E189:E193)</f>
        <v>108</v>
      </c>
      <c r="F195" s="39">
        <f>SUM(F189:F193)</f>
        <v>108</v>
      </c>
      <c r="G195" s="39">
        <f>+F195/E195*100</f>
        <v>100</v>
      </c>
      <c r="H195" s="39">
        <f>SUM(H189:H193)</f>
        <v>0</v>
      </c>
      <c r="I195" s="39">
        <f>SUM(I189:I193)</f>
        <v>237</v>
      </c>
      <c r="J195" s="39">
        <f>SUM(J189:J193)</f>
        <v>231</v>
      </c>
      <c r="K195" s="39">
        <f>+J195/I195*100</f>
        <v>97.46835443037975</v>
      </c>
      <c r="L195" s="39">
        <f>SUM(L189:L193)</f>
        <v>6</v>
      </c>
      <c r="M195" s="39">
        <f>SUM(M189:M193)</f>
        <v>81370</v>
      </c>
      <c r="N195" s="39">
        <f>SUM(N189:N193)</f>
        <v>93190</v>
      </c>
      <c r="O195" s="39">
        <f>SUM(O189:O193)</f>
        <v>96706</v>
      </c>
      <c r="P195" s="39">
        <f>+O195/M195*100</f>
        <v>118.84724099791077</v>
      </c>
      <c r="Q195" s="36"/>
    </row>
    <row r="196" spans="2:12" ht="15">
      <c r="B196" s="355" t="s">
        <v>279</v>
      </c>
      <c r="C196" s="355"/>
      <c r="D196" s="355"/>
      <c r="E196" s="355"/>
      <c r="F196" s="355"/>
      <c r="G196" s="355"/>
      <c r="H196" s="355"/>
      <c r="I196" s="43"/>
      <c r="J196" s="43"/>
      <c r="K196" s="43"/>
      <c r="L196" s="43"/>
    </row>
    <row r="197" spans="2:17" ht="15">
      <c r="B197" s="343"/>
      <c r="C197" s="343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</row>
    <row r="198" spans="2:17" ht="15">
      <c r="B198" s="343"/>
      <c r="C198" s="343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</row>
    <row r="199" spans="5:12" ht="15">
      <c r="E199" s="30"/>
      <c r="F199" s="30"/>
      <c r="G199" s="22"/>
      <c r="H199" s="31"/>
      <c r="I199" s="31"/>
      <c r="J199" s="31"/>
      <c r="K199" s="31"/>
      <c r="L199" s="31"/>
    </row>
    <row r="200" spans="2:16" ht="16.5" thickBot="1">
      <c r="B200" t="s">
        <v>218</v>
      </c>
      <c r="M200" s="344"/>
      <c r="N200" s="344"/>
      <c r="O200" s="344"/>
      <c r="P200" s="32"/>
    </row>
    <row r="201" spans="2:17" ht="15">
      <c r="B201" s="345" t="s">
        <v>174</v>
      </c>
      <c r="C201" s="346"/>
      <c r="D201" s="7"/>
      <c r="E201" s="351" t="s">
        <v>166</v>
      </c>
      <c r="F201" s="352"/>
      <c r="G201" s="352"/>
      <c r="H201" s="353"/>
      <c r="I201" s="351" t="s">
        <v>92</v>
      </c>
      <c r="J201" s="352"/>
      <c r="K201" s="352"/>
      <c r="L201" s="353"/>
      <c r="M201" s="354" t="s">
        <v>167</v>
      </c>
      <c r="N201" s="354"/>
      <c r="O201" s="354"/>
      <c r="P201" s="354"/>
      <c r="Q201" s="8" t="s">
        <v>68</v>
      </c>
    </row>
    <row r="202" spans="2:17" ht="15">
      <c r="B202" s="347"/>
      <c r="C202" s="348"/>
      <c r="D202" s="9"/>
      <c r="E202" s="341" t="s">
        <v>93</v>
      </c>
      <c r="F202" s="338" t="s">
        <v>94</v>
      </c>
      <c r="G202" s="338"/>
      <c r="H202" s="339" t="s">
        <v>16</v>
      </c>
      <c r="I202" s="341" t="s">
        <v>93</v>
      </c>
      <c r="J202" s="338" t="s">
        <v>94</v>
      </c>
      <c r="K202" s="338"/>
      <c r="L202" s="339" t="s">
        <v>16</v>
      </c>
      <c r="M202" s="288" t="s">
        <v>283</v>
      </c>
      <c r="N202" s="285" t="s">
        <v>170</v>
      </c>
      <c r="O202" s="286"/>
      <c r="P202" s="287"/>
      <c r="Q202" s="10" t="s">
        <v>170</v>
      </c>
    </row>
    <row r="203" spans="2:17" ht="15.75" thickBot="1">
      <c r="B203" s="349"/>
      <c r="C203" s="350"/>
      <c r="D203" s="11"/>
      <c r="E203" s="342"/>
      <c r="F203" s="12" t="s">
        <v>172</v>
      </c>
      <c r="G203" s="13" t="s">
        <v>95</v>
      </c>
      <c r="H203" s="340"/>
      <c r="I203" s="342"/>
      <c r="J203" s="12" t="s">
        <v>172</v>
      </c>
      <c r="K203" s="13" t="s">
        <v>95</v>
      </c>
      <c r="L203" s="340"/>
      <c r="M203" s="289"/>
      <c r="N203" s="281" t="s">
        <v>293</v>
      </c>
      <c r="O203" s="281" t="s">
        <v>294</v>
      </c>
      <c r="P203" s="282" t="s">
        <v>95</v>
      </c>
      <c r="Q203" s="14" t="s">
        <v>175</v>
      </c>
    </row>
    <row r="204" spans="2:17" ht="15">
      <c r="B204" s="46">
        <v>1</v>
      </c>
      <c r="C204" s="47" t="s">
        <v>219</v>
      </c>
      <c r="D204" s="47"/>
      <c r="E204" s="48">
        <f>+reg3!E236</f>
        <v>9</v>
      </c>
      <c r="F204" s="48">
        <f>+reg3!F236</f>
        <v>9</v>
      </c>
      <c r="G204" s="18">
        <f aca="true" t="shared" si="45" ref="G204:G211">+F204/E204*100</f>
        <v>100</v>
      </c>
      <c r="H204" s="18">
        <f aca="true" t="shared" si="46" ref="H204:H211">+E204-F204</f>
        <v>0</v>
      </c>
      <c r="I204" s="48">
        <f>+reg3!I236</f>
        <v>4</v>
      </c>
      <c r="J204" s="48">
        <f>+reg3!J236</f>
        <v>4</v>
      </c>
      <c r="K204" s="18">
        <f aca="true" t="shared" si="47" ref="K204:K211">+J204/I204*100</f>
        <v>100</v>
      </c>
      <c r="L204" s="18">
        <f aca="true" t="shared" si="48" ref="L204:L211">+I204-J204</f>
        <v>0</v>
      </c>
      <c r="M204" s="48">
        <f>+reg3!M236</f>
        <v>18758</v>
      </c>
      <c r="N204" s="48">
        <f>+reg3!N236</f>
        <v>24098</v>
      </c>
      <c r="O204" s="48">
        <f>+reg3!O236</f>
        <v>26550</v>
      </c>
      <c r="P204" s="18">
        <f aca="true" t="shared" si="49" ref="P204:P211">+O204/M204*100</f>
        <v>141.5396097664996</v>
      </c>
      <c r="Q204" s="45" t="s">
        <v>220</v>
      </c>
    </row>
    <row r="205" spans="2:17" ht="15">
      <c r="B205" s="15">
        <f aca="true" t="shared" si="50" ref="B205:B211">B204+1</f>
        <v>2</v>
      </c>
      <c r="C205" s="20" t="s">
        <v>221</v>
      </c>
      <c r="D205" s="20"/>
      <c r="E205" s="21">
        <f>+reg3!E199</f>
        <v>16</v>
      </c>
      <c r="F205" s="21">
        <f>+reg3!F199</f>
        <v>16</v>
      </c>
      <c r="G205" s="18">
        <f t="shared" si="45"/>
        <v>100</v>
      </c>
      <c r="H205" s="18">
        <f t="shared" si="46"/>
        <v>0</v>
      </c>
      <c r="I205" s="21">
        <f>+reg3!I199</f>
        <v>36</v>
      </c>
      <c r="J205" s="21">
        <f>+reg3!J199</f>
        <v>35</v>
      </c>
      <c r="K205" s="18">
        <f t="shared" si="47"/>
        <v>97.22222222222221</v>
      </c>
      <c r="L205" s="18">
        <f t="shared" si="48"/>
        <v>1</v>
      </c>
      <c r="M205" s="21">
        <f>+reg3!M199</f>
        <v>10504</v>
      </c>
      <c r="N205" s="21">
        <f>+reg3!N199</f>
        <v>12128</v>
      </c>
      <c r="O205" s="21">
        <f>+reg3!O199</f>
        <v>12525</v>
      </c>
      <c r="P205" s="18">
        <f t="shared" si="49"/>
        <v>119.24028941355674</v>
      </c>
      <c r="Q205" s="33" t="s">
        <v>222</v>
      </c>
    </row>
    <row r="206" spans="2:17" ht="15">
      <c r="B206" s="15">
        <f t="shared" si="50"/>
        <v>3</v>
      </c>
      <c r="C206" s="20" t="s">
        <v>36</v>
      </c>
      <c r="D206" s="20"/>
      <c r="E206" s="21">
        <f>+reg3!E237</f>
        <v>25</v>
      </c>
      <c r="F206" s="21">
        <f>+reg3!F237</f>
        <v>25</v>
      </c>
      <c r="G206" s="18">
        <f t="shared" si="45"/>
        <v>100</v>
      </c>
      <c r="H206" s="18">
        <f t="shared" si="46"/>
        <v>0</v>
      </c>
      <c r="I206" s="21">
        <f>+reg3!I237</f>
        <v>15</v>
      </c>
      <c r="J206" s="21">
        <f>+reg3!J237</f>
        <v>15</v>
      </c>
      <c r="K206" s="18">
        <f t="shared" si="47"/>
        <v>100</v>
      </c>
      <c r="L206" s="18">
        <f t="shared" si="48"/>
        <v>0</v>
      </c>
      <c r="M206" s="21">
        <f>+reg3!M237</f>
        <v>16321</v>
      </c>
      <c r="N206" s="21">
        <f>+reg3!N237</f>
        <v>14376</v>
      </c>
      <c r="O206" s="21">
        <f>+reg3!O237</f>
        <v>19569</v>
      </c>
      <c r="P206" s="18">
        <f t="shared" si="49"/>
        <v>119.90074137614117</v>
      </c>
      <c r="Q206" s="33" t="s">
        <v>220</v>
      </c>
    </row>
    <row r="207" spans="2:17" ht="15">
      <c r="B207" s="15">
        <f t="shared" si="50"/>
        <v>4</v>
      </c>
      <c r="C207" s="20" t="s">
        <v>9</v>
      </c>
      <c r="D207" s="20"/>
      <c r="E207" s="21">
        <f>+reg3!E238</f>
        <v>26</v>
      </c>
      <c r="F207" s="21">
        <f>+reg3!F238</f>
        <v>26</v>
      </c>
      <c r="G207" s="18">
        <f t="shared" si="45"/>
        <v>100</v>
      </c>
      <c r="H207" s="18">
        <f t="shared" si="46"/>
        <v>0</v>
      </c>
      <c r="I207" s="21">
        <f>+reg3!I238</f>
        <v>0</v>
      </c>
      <c r="J207" s="21">
        <f>+reg3!J238</f>
        <v>0</v>
      </c>
      <c r="K207" s="18" t="e">
        <f t="shared" si="47"/>
        <v>#DIV/0!</v>
      </c>
      <c r="L207" s="18">
        <f t="shared" si="48"/>
        <v>0</v>
      </c>
      <c r="M207" s="21">
        <f>+reg3!M238</f>
        <v>11946</v>
      </c>
      <c r="N207" s="21">
        <f>+reg3!N238</f>
        <v>11469</v>
      </c>
      <c r="O207" s="21">
        <f>+reg3!O238</f>
        <v>14974</v>
      </c>
      <c r="P207" s="18">
        <f t="shared" si="49"/>
        <v>125.34739661811484</v>
      </c>
      <c r="Q207" s="33" t="s">
        <v>220</v>
      </c>
    </row>
    <row r="208" spans="2:17" ht="15">
      <c r="B208" s="15">
        <f t="shared" si="50"/>
        <v>5</v>
      </c>
      <c r="C208" s="20" t="s">
        <v>37</v>
      </c>
      <c r="D208" s="20"/>
      <c r="E208" s="21">
        <f>+reg3!E239</f>
        <v>15</v>
      </c>
      <c r="F208" s="21">
        <f>+reg3!F239</f>
        <v>15</v>
      </c>
      <c r="G208" s="18">
        <f t="shared" si="45"/>
        <v>100</v>
      </c>
      <c r="H208" s="18">
        <f t="shared" si="46"/>
        <v>0</v>
      </c>
      <c r="I208" s="21">
        <f>+reg3!I239</f>
        <v>3</v>
      </c>
      <c r="J208" s="21">
        <f>+reg3!J239</f>
        <v>2</v>
      </c>
      <c r="K208" s="18">
        <f t="shared" si="47"/>
        <v>66.66666666666666</v>
      </c>
      <c r="L208" s="18">
        <f t="shared" si="48"/>
        <v>1</v>
      </c>
      <c r="M208" s="21">
        <f>+reg3!M239</f>
        <v>9931</v>
      </c>
      <c r="N208" s="21">
        <f>+reg3!N239</f>
        <v>9983</v>
      </c>
      <c r="O208" s="21">
        <f>+reg3!O239</f>
        <v>11344</v>
      </c>
      <c r="P208" s="18">
        <f t="shared" si="49"/>
        <v>114.22817440338335</v>
      </c>
      <c r="Q208" s="33" t="s">
        <v>220</v>
      </c>
    </row>
    <row r="209" spans="2:17" ht="15">
      <c r="B209" s="15">
        <f t="shared" si="50"/>
        <v>6</v>
      </c>
      <c r="C209" s="20" t="s">
        <v>14</v>
      </c>
      <c r="D209" s="20"/>
      <c r="E209" s="21">
        <f>+reg3!E200</f>
        <v>17</v>
      </c>
      <c r="F209" s="21">
        <f>+reg3!F200</f>
        <v>17</v>
      </c>
      <c r="G209" s="18">
        <f t="shared" si="45"/>
        <v>100</v>
      </c>
      <c r="H209" s="18">
        <f t="shared" si="46"/>
        <v>0</v>
      </c>
      <c r="I209" s="21">
        <f>+reg3!I200</f>
        <v>48</v>
      </c>
      <c r="J209" s="21">
        <f>+reg3!J200</f>
        <v>47</v>
      </c>
      <c r="K209" s="18">
        <f t="shared" si="47"/>
        <v>97.91666666666666</v>
      </c>
      <c r="L209" s="18">
        <f t="shared" si="48"/>
        <v>1</v>
      </c>
      <c r="M209" s="21">
        <f>+reg3!M200</f>
        <v>10945</v>
      </c>
      <c r="N209" s="21">
        <f>+reg3!N200</f>
        <v>12635</v>
      </c>
      <c r="O209" s="21">
        <f>+reg3!O200</f>
        <v>13074</v>
      </c>
      <c r="P209" s="18">
        <f t="shared" si="49"/>
        <v>119.4518044769301</v>
      </c>
      <c r="Q209" s="33" t="s">
        <v>222</v>
      </c>
    </row>
    <row r="210" spans="2:17" ht="15">
      <c r="B210" s="15">
        <f t="shared" si="50"/>
        <v>7</v>
      </c>
      <c r="C210" s="20" t="s">
        <v>223</v>
      </c>
      <c r="D210" s="20"/>
      <c r="E210" s="21">
        <f>+reg3!E240</f>
        <v>13</v>
      </c>
      <c r="F210" s="21">
        <f>+reg3!F240</f>
        <v>13</v>
      </c>
      <c r="G210" s="18">
        <f t="shared" si="45"/>
        <v>100</v>
      </c>
      <c r="H210" s="18">
        <f t="shared" si="46"/>
        <v>0</v>
      </c>
      <c r="I210" s="21">
        <f>+reg3!I240</f>
        <v>1</v>
      </c>
      <c r="J210" s="21">
        <f>+reg3!J240</f>
        <v>1</v>
      </c>
      <c r="K210" s="18">
        <f t="shared" si="47"/>
        <v>100</v>
      </c>
      <c r="L210" s="18">
        <f t="shared" si="48"/>
        <v>0</v>
      </c>
      <c r="M210" s="21">
        <f>+reg3!M240</f>
        <v>10105</v>
      </c>
      <c r="N210" s="21">
        <f>+reg3!N240</f>
        <v>12132</v>
      </c>
      <c r="O210" s="21">
        <f>+reg3!O240</f>
        <v>13019</v>
      </c>
      <c r="P210" s="18">
        <f t="shared" si="49"/>
        <v>128.8372093023256</v>
      </c>
      <c r="Q210" s="33" t="s">
        <v>220</v>
      </c>
    </row>
    <row r="211" spans="2:17" ht="15">
      <c r="B211" s="15">
        <f t="shared" si="50"/>
        <v>8</v>
      </c>
      <c r="C211" s="20" t="s">
        <v>88</v>
      </c>
      <c r="D211" s="20"/>
      <c r="E211" s="21">
        <f>+reg3!E241</f>
        <v>7</v>
      </c>
      <c r="F211" s="21">
        <f>+reg3!F241</f>
        <v>7</v>
      </c>
      <c r="G211" s="18">
        <f t="shared" si="45"/>
        <v>100</v>
      </c>
      <c r="H211" s="18">
        <f t="shared" si="46"/>
        <v>0</v>
      </c>
      <c r="I211" s="21">
        <f>+reg3!I241</f>
        <v>1</v>
      </c>
      <c r="J211" s="21">
        <f>+reg3!J241</f>
        <v>0</v>
      </c>
      <c r="K211" s="18">
        <f t="shared" si="47"/>
        <v>0</v>
      </c>
      <c r="L211" s="18">
        <f t="shared" si="48"/>
        <v>1</v>
      </c>
      <c r="M211" s="21">
        <f>+reg3!M241</f>
        <v>9214</v>
      </c>
      <c r="N211" s="21">
        <f>+reg3!N241</f>
        <v>10212</v>
      </c>
      <c r="O211" s="21">
        <f>+reg3!O241</f>
        <v>12598</v>
      </c>
      <c r="P211" s="18">
        <f t="shared" si="49"/>
        <v>136.72672020837854</v>
      </c>
      <c r="Q211" s="33" t="s">
        <v>220</v>
      </c>
    </row>
    <row r="212" spans="2:17" ht="15.75" thickBot="1">
      <c r="B212" s="49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19"/>
    </row>
    <row r="213" spans="2:17" ht="15.75" thickBot="1">
      <c r="B213" s="37"/>
      <c r="C213" s="38" t="s">
        <v>96</v>
      </c>
      <c r="D213" s="38"/>
      <c r="E213" s="39">
        <f>SUM(E204:E212)</f>
        <v>128</v>
      </c>
      <c r="F213" s="39">
        <f>SUM(F204:F212)</f>
        <v>128</v>
      </c>
      <c r="G213" s="52">
        <f>+F213/E213*100</f>
        <v>100</v>
      </c>
      <c r="H213" s="39">
        <f>SUM(H204:H212)</f>
        <v>0</v>
      </c>
      <c r="I213" s="39">
        <f>SUM(I204:I212)</f>
        <v>108</v>
      </c>
      <c r="J213" s="39">
        <f>SUM(J204:J212)</f>
        <v>104</v>
      </c>
      <c r="K213" s="52">
        <f>+J213/I213*100</f>
        <v>96.29629629629629</v>
      </c>
      <c r="L213" s="39">
        <f>SUM(L204:L212)</f>
        <v>4</v>
      </c>
      <c r="M213" s="39">
        <f>SUM(M204:M212)</f>
        <v>97724</v>
      </c>
      <c r="N213" s="39">
        <f>SUM(N204:N212)</f>
        <v>107033</v>
      </c>
      <c r="O213" s="39">
        <f>SUM(O204:O212)</f>
        <v>123653</v>
      </c>
      <c r="P213" s="52">
        <f>+O213/M213*100</f>
        <v>126.53288854324425</v>
      </c>
      <c r="Q213" s="36"/>
    </row>
    <row r="214" spans="2:16" ht="15">
      <c r="B214" s="1" t="s">
        <v>224</v>
      </c>
      <c r="C214" s="43"/>
      <c r="D214" s="43"/>
      <c r="E214" s="22"/>
      <c r="F214" s="22"/>
      <c r="G214" s="53"/>
      <c r="H214" s="22"/>
      <c r="I214" s="22"/>
      <c r="J214" s="22"/>
      <c r="K214" s="22"/>
      <c r="L214" s="22"/>
      <c r="M214" s="22"/>
      <c r="N214" s="22"/>
      <c r="O214" s="22"/>
      <c r="P214" s="53"/>
    </row>
    <row r="215" spans="2:17" ht="15">
      <c r="B215" s="343"/>
      <c r="C215" s="343"/>
      <c r="D215" s="343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</row>
    <row r="216" spans="2:17" ht="15">
      <c r="B216" s="343"/>
      <c r="C216" s="343"/>
      <c r="D216" s="343"/>
      <c r="E216" s="343"/>
      <c r="F216" s="343"/>
      <c r="G216" s="343"/>
      <c r="H216" s="343"/>
      <c r="I216" s="343"/>
      <c r="J216" s="343"/>
      <c r="K216" s="343"/>
      <c r="L216" s="343"/>
      <c r="M216" s="343"/>
      <c r="N216" s="343"/>
      <c r="O216" s="343"/>
      <c r="P216" s="343"/>
      <c r="Q216" s="343"/>
    </row>
    <row r="217" spans="5:12" ht="15">
      <c r="E217" s="30"/>
      <c r="F217" s="30"/>
      <c r="G217" s="22"/>
      <c r="H217" s="31"/>
      <c r="I217" s="31"/>
      <c r="J217" s="31"/>
      <c r="K217" s="31"/>
      <c r="L217" s="31"/>
    </row>
    <row r="218" spans="2:16" ht="16.5" thickBot="1">
      <c r="B218" t="s">
        <v>225</v>
      </c>
      <c r="M218" s="344"/>
      <c r="N218" s="344"/>
      <c r="O218" s="344"/>
      <c r="P218" s="32"/>
    </row>
    <row r="219" spans="2:17" ht="15">
      <c r="B219" s="345" t="s">
        <v>174</v>
      </c>
      <c r="C219" s="346"/>
      <c r="D219" s="7"/>
      <c r="E219" s="351" t="s">
        <v>166</v>
      </c>
      <c r="F219" s="352"/>
      <c r="G219" s="352"/>
      <c r="H219" s="353"/>
      <c r="I219" s="351" t="s">
        <v>92</v>
      </c>
      <c r="J219" s="352"/>
      <c r="K219" s="352"/>
      <c r="L219" s="353"/>
      <c r="M219" s="354" t="s">
        <v>167</v>
      </c>
      <c r="N219" s="354"/>
      <c r="O219" s="354"/>
      <c r="P219" s="354"/>
      <c r="Q219" s="8" t="s">
        <v>68</v>
      </c>
    </row>
    <row r="220" spans="2:17" ht="15">
      <c r="B220" s="347"/>
      <c r="C220" s="348"/>
      <c r="D220" s="9"/>
      <c r="E220" s="341" t="s">
        <v>93</v>
      </c>
      <c r="F220" s="338" t="s">
        <v>94</v>
      </c>
      <c r="G220" s="338"/>
      <c r="H220" s="339" t="s">
        <v>16</v>
      </c>
      <c r="I220" s="341" t="s">
        <v>93</v>
      </c>
      <c r="J220" s="338" t="s">
        <v>94</v>
      </c>
      <c r="K220" s="338"/>
      <c r="L220" s="339" t="s">
        <v>16</v>
      </c>
      <c r="M220" s="288" t="s">
        <v>283</v>
      </c>
      <c r="N220" s="285" t="s">
        <v>170</v>
      </c>
      <c r="O220" s="286"/>
      <c r="P220" s="287"/>
      <c r="Q220" s="10" t="s">
        <v>170</v>
      </c>
    </row>
    <row r="221" spans="2:17" ht="15.75" thickBot="1">
      <c r="B221" s="349"/>
      <c r="C221" s="350"/>
      <c r="D221" s="11"/>
      <c r="E221" s="342"/>
      <c r="F221" s="12" t="s">
        <v>172</v>
      </c>
      <c r="G221" s="13" t="s">
        <v>95</v>
      </c>
      <c r="H221" s="340"/>
      <c r="I221" s="342"/>
      <c r="J221" s="12" t="s">
        <v>172</v>
      </c>
      <c r="K221" s="13" t="s">
        <v>95</v>
      </c>
      <c r="L221" s="340"/>
      <c r="M221" s="289"/>
      <c r="N221" s="281" t="s">
        <v>293</v>
      </c>
      <c r="O221" s="281" t="s">
        <v>294</v>
      </c>
      <c r="P221" s="282" t="s">
        <v>95</v>
      </c>
      <c r="Q221" s="14" t="s">
        <v>175</v>
      </c>
    </row>
    <row r="222" spans="2:17" ht="15">
      <c r="B222" s="46">
        <v>1</v>
      </c>
      <c r="C222" s="47" t="s">
        <v>38</v>
      </c>
      <c r="D222" s="47"/>
      <c r="E222" s="48">
        <f>+reg3!E254</f>
        <v>9</v>
      </c>
      <c r="F222" s="48">
        <f>+reg3!F254</f>
        <v>9</v>
      </c>
      <c r="G222" s="18">
        <f aca="true" t="shared" si="51" ref="G222:G227">+F222/E222*100</f>
        <v>100</v>
      </c>
      <c r="H222" s="18">
        <f aca="true" t="shared" si="52" ref="H222:H227">+E222-F222</f>
        <v>0</v>
      </c>
      <c r="I222" s="48">
        <f>+reg3!I254</f>
        <v>19</v>
      </c>
      <c r="J222" s="48">
        <f>+reg3!J254</f>
        <v>18</v>
      </c>
      <c r="K222" s="18">
        <f aca="true" t="shared" si="53" ref="K222:K227">+J222/I222*100</f>
        <v>94.73684210526315</v>
      </c>
      <c r="L222" s="18">
        <f aca="true" t="shared" si="54" ref="L222:L227">+I222-J222</f>
        <v>1</v>
      </c>
      <c r="M222" s="48">
        <f>+reg3!M254</f>
        <v>9453</v>
      </c>
      <c r="N222" s="48">
        <f>+reg3!N254</f>
        <v>11472</v>
      </c>
      <c r="O222" s="48">
        <f>+reg3!O254</f>
        <v>11681</v>
      </c>
      <c r="P222" s="18">
        <f aca="true" t="shared" si="55" ref="P222:P227">+O222/M222*100</f>
        <v>123.56923727917064</v>
      </c>
      <c r="Q222" s="45" t="s">
        <v>226</v>
      </c>
    </row>
    <row r="223" spans="2:17" ht="15">
      <c r="B223" s="15">
        <f>B222+1</f>
        <v>2</v>
      </c>
      <c r="C223" s="20" t="s">
        <v>120</v>
      </c>
      <c r="D223" s="20"/>
      <c r="E223" s="21">
        <f>+reg3!E255</f>
        <v>46</v>
      </c>
      <c r="F223" s="21">
        <f>+reg3!F255</f>
        <v>46</v>
      </c>
      <c r="G223" s="18">
        <f t="shared" si="51"/>
        <v>100</v>
      </c>
      <c r="H223" s="18">
        <f t="shared" si="52"/>
        <v>0</v>
      </c>
      <c r="I223" s="21">
        <f>+reg3!I255</f>
        <v>60</v>
      </c>
      <c r="J223" s="21">
        <f>+reg3!J255</f>
        <v>58</v>
      </c>
      <c r="K223" s="18">
        <f t="shared" si="53"/>
        <v>96.66666666666667</v>
      </c>
      <c r="L223" s="18">
        <f t="shared" si="54"/>
        <v>2</v>
      </c>
      <c r="M223" s="21">
        <f>+reg3!M255</f>
        <v>23971</v>
      </c>
      <c r="N223" s="21">
        <f>+reg3!N255</f>
        <v>26879</v>
      </c>
      <c r="O223" s="21">
        <f>+reg3!O255</f>
        <v>27513</v>
      </c>
      <c r="P223" s="18">
        <f t="shared" si="55"/>
        <v>114.7761878937049</v>
      </c>
      <c r="Q223" s="33" t="s">
        <v>226</v>
      </c>
    </row>
    <row r="224" spans="2:17" ht="15">
      <c r="B224" s="15">
        <f>B223+1</f>
        <v>3</v>
      </c>
      <c r="C224" s="20" t="s">
        <v>40</v>
      </c>
      <c r="D224" s="20"/>
      <c r="E224" s="21">
        <f>+reg3!E256</f>
        <v>23</v>
      </c>
      <c r="F224" s="21">
        <f>+reg3!F256</f>
        <v>23</v>
      </c>
      <c r="G224" s="18">
        <f t="shared" si="51"/>
        <v>100</v>
      </c>
      <c r="H224" s="18">
        <f t="shared" si="52"/>
        <v>0</v>
      </c>
      <c r="I224" s="21">
        <f>+reg3!I256</f>
        <v>42</v>
      </c>
      <c r="J224" s="21">
        <f>+reg3!J256</f>
        <v>42</v>
      </c>
      <c r="K224" s="18">
        <f t="shared" si="53"/>
        <v>100</v>
      </c>
      <c r="L224" s="18">
        <f t="shared" si="54"/>
        <v>0</v>
      </c>
      <c r="M224" s="21">
        <f>+reg3!M256</f>
        <v>14439</v>
      </c>
      <c r="N224" s="21">
        <f>+reg3!N256</f>
        <v>16274</v>
      </c>
      <c r="O224" s="21">
        <f>+reg3!O256</f>
        <v>16848</v>
      </c>
      <c r="P224" s="18">
        <f t="shared" si="55"/>
        <v>116.68398088510286</v>
      </c>
      <c r="Q224" s="33" t="s">
        <v>226</v>
      </c>
    </row>
    <row r="225" spans="2:17" ht="15">
      <c r="B225" s="15">
        <f>B224+1</f>
        <v>4</v>
      </c>
      <c r="C225" s="20" t="s">
        <v>121</v>
      </c>
      <c r="D225" s="20"/>
      <c r="E225" s="21">
        <f>+reg3!E257</f>
        <v>5</v>
      </c>
      <c r="F225" s="21">
        <f>+reg3!F257</f>
        <v>5</v>
      </c>
      <c r="G225" s="18">
        <f t="shared" si="51"/>
        <v>100</v>
      </c>
      <c r="H225" s="18">
        <f t="shared" si="52"/>
        <v>0</v>
      </c>
      <c r="I225" s="21">
        <f>+reg3!I257</f>
        <v>12</v>
      </c>
      <c r="J225" s="21">
        <f>+reg3!J257</f>
        <v>11</v>
      </c>
      <c r="K225" s="18">
        <f t="shared" si="53"/>
        <v>91.66666666666666</v>
      </c>
      <c r="L225" s="18">
        <f t="shared" si="54"/>
        <v>1</v>
      </c>
      <c r="M225" s="21">
        <f>+reg3!M257</f>
        <v>6847</v>
      </c>
      <c r="N225" s="21">
        <f>+reg3!N257</f>
        <v>7033</v>
      </c>
      <c r="O225" s="21">
        <f>+reg3!O257</f>
        <v>7327</v>
      </c>
      <c r="P225" s="18">
        <f t="shared" si="55"/>
        <v>107.01036950489265</v>
      </c>
      <c r="Q225" s="33" t="s">
        <v>226</v>
      </c>
    </row>
    <row r="226" spans="2:17" ht="15">
      <c r="B226" s="15">
        <f>B225+1</f>
        <v>5</v>
      </c>
      <c r="C226" s="20" t="s">
        <v>42</v>
      </c>
      <c r="D226" s="20"/>
      <c r="E226" s="21">
        <f>+reg3!E258</f>
        <v>29</v>
      </c>
      <c r="F226" s="21">
        <f>+reg3!F258</f>
        <v>29</v>
      </c>
      <c r="G226" s="18">
        <f t="shared" si="51"/>
        <v>100</v>
      </c>
      <c r="H226" s="18">
        <f t="shared" si="52"/>
        <v>0</v>
      </c>
      <c r="I226" s="21">
        <f>+reg3!I258</f>
        <v>27</v>
      </c>
      <c r="J226" s="21">
        <f>+reg3!J258</f>
        <v>27</v>
      </c>
      <c r="K226" s="18">
        <f t="shared" si="53"/>
        <v>100</v>
      </c>
      <c r="L226" s="18">
        <f t="shared" si="54"/>
        <v>0</v>
      </c>
      <c r="M226" s="21">
        <f>+reg3!M258</f>
        <v>15790</v>
      </c>
      <c r="N226" s="21">
        <f>+reg3!N258</f>
        <v>18001</v>
      </c>
      <c r="O226" s="21">
        <f>+reg3!O258</f>
        <v>18438</v>
      </c>
      <c r="P226" s="18">
        <f t="shared" si="55"/>
        <v>116.7701076630779</v>
      </c>
      <c r="Q226" s="33" t="s">
        <v>226</v>
      </c>
    </row>
    <row r="227" spans="2:17" ht="15">
      <c r="B227" s="15">
        <f>B226+1</f>
        <v>6</v>
      </c>
      <c r="C227" s="20" t="s">
        <v>44</v>
      </c>
      <c r="D227" s="20"/>
      <c r="E227" s="21">
        <f>+reg3!E259</f>
        <v>14</v>
      </c>
      <c r="F227" s="21">
        <f>+reg3!F259</f>
        <v>14</v>
      </c>
      <c r="G227" s="18">
        <f t="shared" si="51"/>
        <v>100</v>
      </c>
      <c r="H227" s="18">
        <f t="shared" si="52"/>
        <v>0</v>
      </c>
      <c r="I227" s="21">
        <f>+reg3!I259</f>
        <v>22</v>
      </c>
      <c r="J227" s="21">
        <f>+reg3!J259</f>
        <v>22</v>
      </c>
      <c r="K227" s="18">
        <f t="shared" si="53"/>
        <v>100</v>
      </c>
      <c r="L227" s="18">
        <f t="shared" si="54"/>
        <v>0</v>
      </c>
      <c r="M227" s="21">
        <f>+reg3!M259</f>
        <v>7724</v>
      </c>
      <c r="N227" s="21">
        <f>+reg3!N259</f>
        <v>9270</v>
      </c>
      <c r="O227" s="21">
        <f>+reg3!O259</f>
        <v>9493</v>
      </c>
      <c r="P227" s="18">
        <f t="shared" si="55"/>
        <v>122.90264111859139</v>
      </c>
      <c r="Q227" s="33" t="s">
        <v>226</v>
      </c>
    </row>
    <row r="228" spans="2:17" ht="15.75" thickBot="1">
      <c r="B228" s="15"/>
      <c r="C228" s="20"/>
      <c r="D228" s="20"/>
      <c r="E228" s="21"/>
      <c r="F228" s="21"/>
      <c r="G228" s="51" t="s">
        <v>68</v>
      </c>
      <c r="H228" s="21"/>
      <c r="I228" s="21"/>
      <c r="J228" s="21"/>
      <c r="K228" s="51" t="s">
        <v>68</v>
      </c>
      <c r="L228" s="21"/>
      <c r="M228" s="21"/>
      <c r="N228" s="21"/>
      <c r="O228" s="21"/>
      <c r="P228" s="51" t="s">
        <v>68</v>
      </c>
      <c r="Q228" s="19"/>
    </row>
    <row r="229" spans="2:17" ht="15.75" thickBot="1">
      <c r="B229" s="37"/>
      <c r="C229" s="38" t="s">
        <v>96</v>
      </c>
      <c r="D229" s="38"/>
      <c r="E229" s="39">
        <f>SUM(E222:E227)</f>
        <v>126</v>
      </c>
      <c r="F229" s="39">
        <f>SUM(F222:F227)</f>
        <v>126</v>
      </c>
      <c r="G229" s="52">
        <f>+F229/E229*100</f>
        <v>100</v>
      </c>
      <c r="H229" s="39">
        <f>SUM(H222:H227)</f>
        <v>0</v>
      </c>
      <c r="I229" s="39">
        <f>SUM(I222:I227)</f>
        <v>182</v>
      </c>
      <c r="J229" s="39">
        <f>SUM(J222:J227)</f>
        <v>178</v>
      </c>
      <c r="K229" s="52">
        <f>+J229/I229*100</f>
        <v>97.8021978021978</v>
      </c>
      <c r="L229" s="39">
        <f>SUM(L222:L227)</f>
        <v>4</v>
      </c>
      <c r="M229" s="39">
        <f>SUM(M222:M227)</f>
        <v>78224</v>
      </c>
      <c r="N229" s="39">
        <f>SUM(N222:N227)</f>
        <v>88929</v>
      </c>
      <c r="O229" s="39">
        <f>SUM(O222:O227)</f>
        <v>91300</v>
      </c>
      <c r="P229" s="52">
        <f>+O229/M229*100</f>
        <v>116.7160973614236</v>
      </c>
      <c r="Q229" s="36"/>
    </row>
    <row r="230" spans="2:12" ht="15">
      <c r="B230" s="343" t="s">
        <v>68</v>
      </c>
      <c r="C230" s="343"/>
      <c r="D230" s="343"/>
      <c r="E230" s="343"/>
      <c r="F230" s="343"/>
      <c r="G230" s="343"/>
      <c r="H230" s="343"/>
      <c r="I230" s="2"/>
      <c r="J230" s="2"/>
      <c r="K230" s="2"/>
      <c r="L230" s="2"/>
    </row>
    <row r="231" spans="2:17" ht="15">
      <c r="B231" s="343"/>
      <c r="C231" s="343"/>
      <c r="D231" s="343"/>
      <c r="E231" s="343"/>
      <c r="F231" s="343"/>
      <c r="G231" s="343"/>
      <c r="H231" s="343"/>
      <c r="I231" s="343"/>
      <c r="J231" s="343"/>
      <c r="K231" s="343"/>
      <c r="L231" s="343"/>
      <c r="M231" s="343"/>
      <c r="N231" s="343"/>
      <c r="O231" s="343"/>
      <c r="P231" s="343"/>
      <c r="Q231" s="343"/>
    </row>
    <row r="232" spans="2:17" ht="15">
      <c r="B232" s="343"/>
      <c r="C232" s="343"/>
      <c r="D232" s="343"/>
      <c r="E232" s="343"/>
      <c r="F232" s="343"/>
      <c r="G232" s="343"/>
      <c r="H232" s="343"/>
      <c r="I232" s="343"/>
      <c r="J232" s="343"/>
      <c r="K232" s="343"/>
      <c r="L232" s="343"/>
      <c r="M232" s="343"/>
      <c r="N232" s="343"/>
      <c r="O232" s="343"/>
      <c r="P232" s="343"/>
      <c r="Q232" s="343"/>
    </row>
    <row r="233" spans="5:12" ht="15">
      <c r="E233" s="30"/>
      <c r="F233" s="30"/>
      <c r="G233" s="22"/>
      <c r="H233" s="31"/>
      <c r="I233" s="31"/>
      <c r="J233" s="31"/>
      <c r="K233" s="31"/>
      <c r="L233" s="31"/>
    </row>
    <row r="234" spans="2:16" ht="16.5" thickBot="1">
      <c r="B234" t="s">
        <v>227</v>
      </c>
      <c r="M234" s="344"/>
      <c r="N234" s="344"/>
      <c r="O234" s="344"/>
      <c r="P234" s="32"/>
    </row>
    <row r="235" spans="2:17" ht="15">
      <c r="B235" s="345" t="s">
        <v>181</v>
      </c>
      <c r="C235" s="346"/>
      <c r="D235" s="7"/>
      <c r="E235" s="351" t="s">
        <v>166</v>
      </c>
      <c r="F235" s="352"/>
      <c r="G235" s="352"/>
      <c r="H235" s="353"/>
      <c r="I235" s="351" t="s">
        <v>92</v>
      </c>
      <c r="J235" s="352"/>
      <c r="K235" s="352"/>
      <c r="L235" s="353"/>
      <c r="M235" s="354" t="s">
        <v>167</v>
      </c>
      <c r="N235" s="354"/>
      <c r="O235" s="354"/>
      <c r="P235" s="354"/>
      <c r="Q235" s="8" t="s">
        <v>68</v>
      </c>
    </row>
    <row r="236" spans="2:17" ht="15">
      <c r="B236" s="347"/>
      <c r="C236" s="348"/>
      <c r="D236" s="9"/>
      <c r="E236" s="341" t="s">
        <v>93</v>
      </c>
      <c r="F236" s="338" t="s">
        <v>94</v>
      </c>
      <c r="G236" s="338"/>
      <c r="H236" s="339" t="s">
        <v>16</v>
      </c>
      <c r="I236" s="341" t="s">
        <v>93</v>
      </c>
      <c r="J236" s="338" t="s">
        <v>94</v>
      </c>
      <c r="K236" s="338"/>
      <c r="L236" s="339" t="s">
        <v>16</v>
      </c>
      <c r="M236" s="288" t="s">
        <v>283</v>
      </c>
      <c r="N236" s="285" t="s">
        <v>170</v>
      </c>
      <c r="O236" s="286"/>
      <c r="P236" s="287"/>
      <c r="Q236" s="10" t="s">
        <v>170</v>
      </c>
    </row>
    <row r="237" spans="2:17" ht="15.75" thickBot="1">
      <c r="B237" s="349"/>
      <c r="C237" s="350"/>
      <c r="D237" s="11"/>
      <c r="E237" s="342"/>
      <c r="F237" s="12" t="s">
        <v>172</v>
      </c>
      <c r="G237" s="13" t="s">
        <v>95</v>
      </c>
      <c r="H237" s="340"/>
      <c r="I237" s="342"/>
      <c r="J237" s="12" t="s">
        <v>172</v>
      </c>
      <c r="K237" s="13" t="s">
        <v>95</v>
      </c>
      <c r="L237" s="340"/>
      <c r="M237" s="289"/>
      <c r="N237" s="281" t="s">
        <v>293</v>
      </c>
      <c r="O237" s="281" t="s">
        <v>294</v>
      </c>
      <c r="P237" s="282" t="s">
        <v>95</v>
      </c>
      <c r="Q237" s="14" t="s">
        <v>175</v>
      </c>
    </row>
    <row r="238" spans="2:17" ht="15">
      <c r="B238" s="46">
        <v>1</v>
      </c>
      <c r="C238" s="47" t="s">
        <v>39</v>
      </c>
      <c r="D238" s="47"/>
      <c r="E238" s="48">
        <f>+reg3!E261</f>
        <v>14</v>
      </c>
      <c r="F238" s="48">
        <f>+reg3!F261</f>
        <v>14</v>
      </c>
      <c r="G238" s="18">
        <f aca="true" t="shared" si="56" ref="G238:G243">+F238/E238*100</f>
        <v>100</v>
      </c>
      <c r="H238" s="18">
        <f aca="true" t="shared" si="57" ref="H238:H243">+E238-F238</f>
        <v>0</v>
      </c>
      <c r="I238" s="48">
        <f>+reg3!I261</f>
        <v>31</v>
      </c>
      <c r="J238" s="48">
        <f>+reg3!J261</f>
        <v>31</v>
      </c>
      <c r="K238" s="18">
        <f aca="true" t="shared" si="58" ref="K238:K243">+J238/I238*100</f>
        <v>100</v>
      </c>
      <c r="L238" s="18">
        <f aca="true" t="shared" si="59" ref="L238:L243">+I238-J238</f>
        <v>0</v>
      </c>
      <c r="M238" s="48">
        <f>+reg3!M261</f>
        <v>6042</v>
      </c>
      <c r="N238" s="48">
        <f>+reg3!N261</f>
        <v>7304</v>
      </c>
      <c r="O238" s="48">
        <f>+reg3!O261</f>
        <v>7293</v>
      </c>
      <c r="P238" s="18">
        <f aca="true" t="shared" si="60" ref="P238:P243">+O238/M238*100</f>
        <v>120.70506454816285</v>
      </c>
      <c r="Q238" s="45" t="s">
        <v>226</v>
      </c>
    </row>
    <row r="239" spans="2:17" ht="15">
      <c r="B239" s="15">
        <f>B238+1</f>
        <v>2</v>
      </c>
      <c r="C239" s="20" t="s">
        <v>228</v>
      </c>
      <c r="D239" s="20"/>
      <c r="E239" s="21">
        <f>+reg3!E262</f>
        <v>25</v>
      </c>
      <c r="F239" s="21">
        <f>+reg3!F262</f>
        <v>25</v>
      </c>
      <c r="G239" s="18">
        <f t="shared" si="56"/>
        <v>100</v>
      </c>
      <c r="H239" s="18">
        <f t="shared" si="57"/>
        <v>0</v>
      </c>
      <c r="I239" s="21">
        <f>+reg3!I262</f>
        <v>25</v>
      </c>
      <c r="J239" s="21">
        <f>+reg3!J262</f>
        <v>24</v>
      </c>
      <c r="K239" s="18">
        <f t="shared" si="58"/>
        <v>96</v>
      </c>
      <c r="L239" s="18">
        <f t="shared" si="59"/>
        <v>1</v>
      </c>
      <c r="M239" s="21">
        <f>+reg3!M262</f>
        <v>21269</v>
      </c>
      <c r="N239" s="21">
        <f>+reg3!N262</f>
        <v>25230</v>
      </c>
      <c r="O239" s="21">
        <f>+reg3!O262</f>
        <v>25689</v>
      </c>
      <c r="P239" s="18">
        <f t="shared" si="60"/>
        <v>120.78141896657107</v>
      </c>
      <c r="Q239" s="33" t="s">
        <v>226</v>
      </c>
    </row>
    <row r="240" spans="2:17" ht="15">
      <c r="B240" s="15">
        <f>B239+1</f>
        <v>3</v>
      </c>
      <c r="C240" s="20" t="s">
        <v>84</v>
      </c>
      <c r="D240" s="20"/>
      <c r="E240" s="21">
        <f>+reg3!E263</f>
        <v>12</v>
      </c>
      <c r="F240" s="21">
        <f>+reg3!F263</f>
        <v>12</v>
      </c>
      <c r="G240" s="18">
        <f t="shared" si="56"/>
        <v>100</v>
      </c>
      <c r="H240" s="18">
        <f t="shared" si="57"/>
        <v>0</v>
      </c>
      <c r="I240" s="21">
        <f>+reg3!I263</f>
        <v>22</v>
      </c>
      <c r="J240" s="21">
        <f>+reg3!J263</f>
        <v>21</v>
      </c>
      <c r="K240" s="18">
        <f t="shared" si="58"/>
        <v>95.45454545454545</v>
      </c>
      <c r="L240" s="18">
        <f t="shared" si="59"/>
        <v>1</v>
      </c>
      <c r="M240" s="21">
        <f>+reg3!M263</f>
        <v>15345</v>
      </c>
      <c r="N240" s="21">
        <f>+reg3!N263</f>
        <v>17016</v>
      </c>
      <c r="O240" s="21">
        <f>+reg3!O263</f>
        <v>17515</v>
      </c>
      <c r="P240" s="18">
        <f t="shared" si="60"/>
        <v>114.14141414141415</v>
      </c>
      <c r="Q240" s="33" t="s">
        <v>226</v>
      </c>
    </row>
    <row r="241" spans="2:17" ht="15">
      <c r="B241" s="15">
        <f>B240+1</f>
        <v>4</v>
      </c>
      <c r="C241" s="20" t="s">
        <v>41</v>
      </c>
      <c r="D241" s="20"/>
      <c r="E241" s="21">
        <f>+reg3!E264</f>
        <v>18</v>
      </c>
      <c r="F241" s="21">
        <f>+reg3!F264</f>
        <v>18</v>
      </c>
      <c r="G241" s="18">
        <f t="shared" si="56"/>
        <v>100</v>
      </c>
      <c r="H241" s="18">
        <f t="shared" si="57"/>
        <v>0</v>
      </c>
      <c r="I241" s="21">
        <f>+reg3!I264</f>
        <v>65</v>
      </c>
      <c r="J241" s="21">
        <f>+reg3!J264</f>
        <v>63</v>
      </c>
      <c r="K241" s="18">
        <f t="shared" si="58"/>
        <v>96.92307692307692</v>
      </c>
      <c r="L241" s="18">
        <f t="shared" si="59"/>
        <v>2</v>
      </c>
      <c r="M241" s="21">
        <f>+reg3!M264</f>
        <v>30847</v>
      </c>
      <c r="N241" s="21">
        <f>+reg3!N264</f>
        <v>32864</v>
      </c>
      <c r="O241" s="21">
        <f>+reg3!O264</f>
        <v>34140</v>
      </c>
      <c r="P241" s="18">
        <f t="shared" si="60"/>
        <v>110.67526825947418</v>
      </c>
      <c r="Q241" s="33" t="s">
        <v>226</v>
      </c>
    </row>
    <row r="242" spans="2:17" ht="15">
      <c r="B242" s="15">
        <f>B241+1</f>
        <v>5</v>
      </c>
      <c r="C242" s="20" t="s">
        <v>43</v>
      </c>
      <c r="D242" s="20"/>
      <c r="E242" s="21">
        <f>+reg3!E265</f>
        <v>23</v>
      </c>
      <c r="F242" s="21">
        <f>+reg3!F265</f>
        <v>23</v>
      </c>
      <c r="G242" s="18">
        <f t="shared" si="56"/>
        <v>100</v>
      </c>
      <c r="H242" s="18">
        <f t="shared" si="57"/>
        <v>0</v>
      </c>
      <c r="I242" s="21">
        <f>+reg3!I265</f>
        <v>15</v>
      </c>
      <c r="J242" s="21">
        <f>+reg3!J265</f>
        <v>15</v>
      </c>
      <c r="K242" s="18">
        <f t="shared" si="58"/>
        <v>100</v>
      </c>
      <c r="L242" s="18">
        <f t="shared" si="59"/>
        <v>0</v>
      </c>
      <c r="M242" s="21">
        <f>+reg3!M265</f>
        <v>12136</v>
      </c>
      <c r="N242" s="21">
        <f>+reg3!N265</f>
        <v>12713</v>
      </c>
      <c r="O242" s="21">
        <f>+reg3!O265</f>
        <v>12885</v>
      </c>
      <c r="P242" s="18">
        <f t="shared" si="60"/>
        <v>106.1717205009888</v>
      </c>
      <c r="Q242" s="33" t="s">
        <v>226</v>
      </c>
    </row>
    <row r="243" spans="2:17" ht="15">
      <c r="B243" s="15">
        <f>B242+1</f>
        <v>6</v>
      </c>
      <c r="C243" s="20" t="s">
        <v>122</v>
      </c>
      <c r="D243" s="20"/>
      <c r="E243" s="21">
        <f>+reg3!E266</f>
        <v>19</v>
      </c>
      <c r="F243" s="21">
        <f>+reg3!F266</f>
        <v>19</v>
      </c>
      <c r="G243" s="18">
        <f t="shared" si="56"/>
        <v>100</v>
      </c>
      <c r="H243" s="18">
        <f t="shared" si="57"/>
        <v>0</v>
      </c>
      <c r="I243" s="21">
        <f>+reg3!I266</f>
        <v>70</v>
      </c>
      <c r="J243" s="21">
        <f>+reg3!J266</f>
        <v>70</v>
      </c>
      <c r="K243" s="18">
        <f t="shared" si="58"/>
        <v>100</v>
      </c>
      <c r="L243" s="18">
        <f t="shared" si="59"/>
        <v>0</v>
      </c>
      <c r="M243" s="21">
        <f>+reg3!M266</f>
        <v>9349</v>
      </c>
      <c r="N243" s="21">
        <f>+reg3!N266</f>
        <v>10905</v>
      </c>
      <c r="O243" s="21">
        <f>+reg3!O266</f>
        <v>11136</v>
      </c>
      <c r="P243" s="18">
        <f t="shared" si="60"/>
        <v>119.11434378008343</v>
      </c>
      <c r="Q243" s="33" t="s">
        <v>226</v>
      </c>
    </row>
    <row r="244" spans="2:17" ht="15.75" thickBot="1">
      <c r="B244" s="15"/>
      <c r="C244" s="20"/>
      <c r="D244" s="20"/>
      <c r="E244" s="21"/>
      <c r="F244" s="21"/>
      <c r="G244" s="51" t="s">
        <v>68</v>
      </c>
      <c r="H244" s="21"/>
      <c r="I244" s="21"/>
      <c r="J244" s="21"/>
      <c r="K244" s="51" t="s">
        <v>68</v>
      </c>
      <c r="L244" s="21"/>
      <c r="M244" s="21"/>
      <c r="N244" s="21"/>
      <c r="O244" s="21"/>
      <c r="P244" s="51" t="s">
        <v>68</v>
      </c>
      <c r="Q244" s="19"/>
    </row>
    <row r="245" spans="2:17" ht="15.75" thickBot="1">
      <c r="B245" s="37"/>
      <c r="C245" s="38" t="s">
        <v>96</v>
      </c>
      <c r="D245" s="38"/>
      <c r="E245" s="39">
        <f>SUM(E238:E244)</f>
        <v>111</v>
      </c>
      <c r="F245" s="39">
        <f>SUM(F238:F244)</f>
        <v>111</v>
      </c>
      <c r="G245" s="52">
        <f>+F245/E245*100</f>
        <v>100</v>
      </c>
      <c r="H245" s="39">
        <f>SUM(H238:H244)</f>
        <v>0</v>
      </c>
      <c r="I245" s="39">
        <f>SUM(I238:I244)</f>
        <v>228</v>
      </c>
      <c r="J245" s="39">
        <f>SUM(J238:J244)</f>
        <v>224</v>
      </c>
      <c r="K245" s="52">
        <f>+J245/I245*100</f>
        <v>98.24561403508771</v>
      </c>
      <c r="L245" s="39">
        <f>SUM(L238:L244)</f>
        <v>4</v>
      </c>
      <c r="M245" s="39">
        <f>SUM(M238:M244)</f>
        <v>94988</v>
      </c>
      <c r="N245" s="39">
        <f>SUM(N238:N244)</f>
        <v>106032</v>
      </c>
      <c r="O245" s="39">
        <f>SUM(O238:O244)</f>
        <v>108658</v>
      </c>
      <c r="P245" s="52">
        <f>+O245/M245*100</f>
        <v>114.39129153156189</v>
      </c>
      <c r="Q245" s="36"/>
    </row>
    <row r="246" spans="2:12" ht="15">
      <c r="B246" s="343" t="s">
        <v>68</v>
      </c>
      <c r="C246" s="343"/>
      <c r="D246" s="343"/>
      <c r="E246" s="343"/>
      <c r="F246" s="343"/>
      <c r="G246" s="343"/>
      <c r="H246" s="343"/>
      <c r="I246" s="2"/>
      <c r="J246" s="2"/>
      <c r="K246" s="2"/>
      <c r="L246" s="2"/>
    </row>
    <row r="247" spans="2:17" ht="15">
      <c r="B247" s="343"/>
      <c r="C247" s="343"/>
      <c r="D247" s="343"/>
      <c r="E247" s="343"/>
      <c r="F247" s="343"/>
      <c r="G247" s="343"/>
      <c r="H247" s="343"/>
      <c r="I247" s="343"/>
      <c r="J247" s="343"/>
      <c r="K247" s="343"/>
      <c r="L247" s="343"/>
      <c r="M247" s="343"/>
      <c r="N247" s="343"/>
      <c r="O247" s="343"/>
      <c r="P247" s="343"/>
      <c r="Q247" s="343"/>
    </row>
    <row r="248" spans="2:17" ht="15">
      <c r="B248" s="343"/>
      <c r="C248" s="343"/>
      <c r="D248" s="343"/>
      <c r="E248" s="343"/>
      <c r="F248" s="343"/>
      <c r="G248" s="343"/>
      <c r="H248" s="343"/>
      <c r="I248" s="343"/>
      <c r="J248" s="343"/>
      <c r="K248" s="343"/>
      <c r="L248" s="343"/>
      <c r="M248" s="343"/>
      <c r="N248" s="343"/>
      <c r="O248" s="343"/>
      <c r="P248" s="343"/>
      <c r="Q248" s="343"/>
    </row>
    <row r="249" spans="5:12" ht="15">
      <c r="E249" s="30"/>
      <c r="F249" s="30"/>
      <c r="G249" s="22"/>
      <c r="H249" s="31"/>
      <c r="I249" s="31"/>
      <c r="J249" s="31"/>
      <c r="K249" s="31"/>
      <c r="L249" s="31"/>
    </row>
    <row r="250" spans="2:16" ht="16.5" thickBot="1">
      <c r="B250" t="s">
        <v>229</v>
      </c>
      <c r="M250" s="344"/>
      <c r="N250" s="344"/>
      <c r="O250" s="344"/>
      <c r="P250" s="32"/>
    </row>
    <row r="251" spans="2:17" ht="15">
      <c r="B251" s="345" t="s">
        <v>181</v>
      </c>
      <c r="C251" s="346"/>
      <c r="D251" s="7"/>
      <c r="E251" s="351" t="s">
        <v>166</v>
      </c>
      <c r="F251" s="352"/>
      <c r="G251" s="352"/>
      <c r="H251" s="353"/>
      <c r="I251" s="351" t="s">
        <v>92</v>
      </c>
      <c r="J251" s="352"/>
      <c r="K251" s="352"/>
      <c r="L251" s="353"/>
      <c r="M251" s="354" t="s">
        <v>167</v>
      </c>
      <c r="N251" s="354"/>
      <c r="O251" s="354"/>
      <c r="P251" s="354"/>
      <c r="Q251" s="8" t="s">
        <v>68</v>
      </c>
    </row>
    <row r="252" spans="2:17" ht="15">
      <c r="B252" s="347"/>
      <c r="C252" s="348"/>
      <c r="D252" s="9"/>
      <c r="E252" s="341" t="s">
        <v>93</v>
      </c>
      <c r="F252" s="338" t="s">
        <v>94</v>
      </c>
      <c r="G252" s="338"/>
      <c r="H252" s="339" t="s">
        <v>16</v>
      </c>
      <c r="I252" s="341" t="s">
        <v>93</v>
      </c>
      <c r="J252" s="338" t="s">
        <v>94</v>
      </c>
      <c r="K252" s="338"/>
      <c r="L252" s="339" t="s">
        <v>16</v>
      </c>
      <c r="M252" s="288" t="s">
        <v>283</v>
      </c>
      <c r="N252" s="285" t="s">
        <v>170</v>
      </c>
      <c r="O252" s="286"/>
      <c r="P252" s="287"/>
      <c r="Q252" s="10" t="s">
        <v>170</v>
      </c>
    </row>
    <row r="253" spans="2:17" ht="15.75" thickBot="1">
      <c r="B253" s="349"/>
      <c r="C253" s="350"/>
      <c r="D253" s="11"/>
      <c r="E253" s="342"/>
      <c r="F253" s="12" t="s">
        <v>172</v>
      </c>
      <c r="G253" s="13" t="s">
        <v>95</v>
      </c>
      <c r="H253" s="340"/>
      <c r="I253" s="342"/>
      <c r="J253" s="12" t="s">
        <v>172</v>
      </c>
      <c r="K253" s="13" t="s">
        <v>95</v>
      </c>
      <c r="L253" s="340"/>
      <c r="M253" s="289"/>
      <c r="N253" s="281" t="s">
        <v>293</v>
      </c>
      <c r="O253" s="281" t="s">
        <v>294</v>
      </c>
      <c r="P253" s="282" t="s">
        <v>95</v>
      </c>
      <c r="Q253" s="14" t="s">
        <v>175</v>
      </c>
    </row>
    <row r="254" spans="2:17" ht="15">
      <c r="B254" s="46">
        <v>1</v>
      </c>
      <c r="C254" s="47" t="s">
        <v>49</v>
      </c>
      <c r="D254" s="47"/>
      <c r="E254" s="48">
        <f>+reg3!E301</f>
        <v>14</v>
      </c>
      <c r="F254" s="48">
        <f>+reg3!F301</f>
        <v>14</v>
      </c>
      <c r="G254" s="18">
        <f>+F254/E254*100</f>
        <v>100</v>
      </c>
      <c r="H254" s="18">
        <f>+E254-F254</f>
        <v>0</v>
      </c>
      <c r="I254" s="48">
        <f>+reg3!I301</f>
        <v>27</v>
      </c>
      <c r="J254" s="48">
        <f>+reg3!J301</f>
        <v>27</v>
      </c>
      <c r="K254" s="18">
        <f>+J254/I254*100</f>
        <v>100</v>
      </c>
      <c r="L254" s="18">
        <f>+I254-J254</f>
        <v>0</v>
      </c>
      <c r="M254" s="48">
        <f>+reg3!M301</f>
        <v>17230</v>
      </c>
      <c r="N254" s="48">
        <f>+reg3!N301</f>
        <v>17704</v>
      </c>
      <c r="O254" s="48">
        <f>+reg3!O301</f>
        <v>18415</v>
      </c>
      <c r="P254" s="18">
        <f>+O254/M254*100</f>
        <v>106.87753917585607</v>
      </c>
      <c r="Q254" s="45" t="s">
        <v>230</v>
      </c>
    </row>
    <row r="255" spans="2:17" ht="15">
      <c r="B255" s="15">
        <f>B254+1</f>
        <v>2</v>
      </c>
      <c r="C255" s="20" t="s">
        <v>53</v>
      </c>
      <c r="D255" s="20"/>
      <c r="E255" s="21">
        <f>+reg3!E302</f>
        <v>18</v>
      </c>
      <c r="F255" s="21">
        <f>+reg3!F302</f>
        <v>18</v>
      </c>
      <c r="G255" s="18">
        <f>+F255/E255*100</f>
        <v>100</v>
      </c>
      <c r="H255" s="18">
        <f>+E255-F255</f>
        <v>0</v>
      </c>
      <c r="I255" s="21">
        <f>+reg3!I302</f>
        <v>25</v>
      </c>
      <c r="J255" s="21">
        <f>+reg3!J302</f>
        <v>17</v>
      </c>
      <c r="K255" s="18">
        <f>+J255/I255*100</f>
        <v>68</v>
      </c>
      <c r="L255" s="18">
        <f>+I255-J255</f>
        <v>8</v>
      </c>
      <c r="M255" s="21">
        <f>+reg3!M302</f>
        <v>8098</v>
      </c>
      <c r="N255" s="21">
        <f>+reg3!N302</f>
        <v>11604</v>
      </c>
      <c r="O255" s="21">
        <f>+reg3!O302</f>
        <v>11873</v>
      </c>
      <c r="P255" s="18">
        <f>+O255/M255*100</f>
        <v>146.6164485058039</v>
      </c>
      <c r="Q255" s="33" t="s">
        <v>230</v>
      </c>
    </row>
    <row r="256" spans="2:17" ht="15">
      <c r="B256" s="15">
        <f>B255+1</f>
        <v>3</v>
      </c>
      <c r="C256" s="20" t="s">
        <v>79</v>
      </c>
      <c r="D256" s="20"/>
      <c r="E256" s="21">
        <f>+reg3!E303+reg3!E270</f>
        <v>16</v>
      </c>
      <c r="F256" s="21">
        <f>+reg3!F303+reg3!F270</f>
        <v>16</v>
      </c>
      <c r="G256" s="18">
        <f>+F256/E256*100</f>
        <v>100</v>
      </c>
      <c r="H256" s="18">
        <f>+E256-F256</f>
        <v>0</v>
      </c>
      <c r="I256" s="21">
        <f>+reg3!I303+reg3!I270</f>
        <v>58</v>
      </c>
      <c r="J256" s="21">
        <f>+reg3!J303+reg3!J270</f>
        <v>58</v>
      </c>
      <c r="K256" s="18">
        <f>+J256/I256*100</f>
        <v>100</v>
      </c>
      <c r="L256" s="18">
        <f>+I256-J256</f>
        <v>0</v>
      </c>
      <c r="M256" s="21">
        <f>+reg3!M303+reg3!M270</f>
        <v>25014</v>
      </c>
      <c r="N256" s="21">
        <f>+reg3!N303+reg3!N270</f>
        <v>26331</v>
      </c>
      <c r="O256" s="21">
        <f>+reg3!O303+reg3!O270</f>
        <v>27155</v>
      </c>
      <c r="P256" s="18">
        <f>+O256/M256*100</f>
        <v>108.55920684416726</v>
      </c>
      <c r="Q256" s="33" t="s">
        <v>231</v>
      </c>
    </row>
    <row r="257" spans="2:17" ht="15.75" thickBot="1">
      <c r="B257" s="15">
        <v>4</v>
      </c>
      <c r="C257" s="20" t="s">
        <v>232</v>
      </c>
      <c r="D257" s="20"/>
      <c r="E257" s="21"/>
      <c r="F257" s="21"/>
      <c r="G257" s="50"/>
      <c r="H257" s="21"/>
      <c r="I257" s="21"/>
      <c r="J257" s="21"/>
      <c r="K257" s="50"/>
      <c r="L257" s="21"/>
      <c r="M257" s="21"/>
      <c r="N257" s="21"/>
      <c r="O257" s="21"/>
      <c r="P257" s="50"/>
      <c r="Q257" s="33" t="s">
        <v>233</v>
      </c>
    </row>
    <row r="258" spans="2:17" ht="15.75" thickBot="1">
      <c r="B258" s="37"/>
      <c r="C258" s="38" t="s">
        <v>96</v>
      </c>
      <c r="D258" s="38"/>
      <c r="E258" s="39">
        <f>SUM(E254:E256)</f>
        <v>48</v>
      </c>
      <c r="F258" s="39">
        <f>SUM(F254:F256)</f>
        <v>48</v>
      </c>
      <c r="G258" s="52">
        <f>+F258/E258*100</f>
        <v>100</v>
      </c>
      <c r="H258" s="39">
        <f>SUM(H254:H256)</f>
        <v>0</v>
      </c>
      <c r="I258" s="39">
        <f>SUM(I254:I256)</f>
        <v>110</v>
      </c>
      <c r="J258" s="39">
        <f>SUM(J254:J256)</f>
        <v>102</v>
      </c>
      <c r="K258" s="52">
        <f>+J258/I258*100</f>
        <v>92.72727272727272</v>
      </c>
      <c r="L258" s="39">
        <f>SUM(L254:L256)</f>
        <v>8</v>
      </c>
      <c r="M258" s="39">
        <f>SUM(M254:M256)</f>
        <v>50342</v>
      </c>
      <c r="N258" s="39">
        <f>SUM(N254:N256)</f>
        <v>55639</v>
      </c>
      <c r="O258" s="39">
        <f>SUM(O254:O256)</f>
        <v>57443</v>
      </c>
      <c r="P258" s="52">
        <f>+O258/M258*100</f>
        <v>114.10551825513488</v>
      </c>
      <c r="Q258" s="36"/>
    </row>
    <row r="259" spans="2:12" ht="15">
      <c r="B259" s="343" t="s">
        <v>68</v>
      </c>
      <c r="C259" s="343"/>
      <c r="D259" s="343"/>
      <c r="E259" s="343"/>
      <c r="F259" s="343"/>
      <c r="G259" s="343"/>
      <c r="H259" s="343"/>
      <c r="I259" s="2"/>
      <c r="J259" s="2"/>
      <c r="K259" s="2"/>
      <c r="L259" s="2"/>
    </row>
    <row r="260" spans="2:17" ht="15"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</row>
    <row r="261" spans="2:17" ht="15">
      <c r="B261" s="343"/>
      <c r="C261" s="343"/>
      <c r="D261" s="343"/>
      <c r="E261" s="343"/>
      <c r="F261" s="343"/>
      <c r="G261" s="343"/>
      <c r="H261" s="343"/>
      <c r="I261" s="343"/>
      <c r="J261" s="343"/>
      <c r="K261" s="343"/>
      <c r="L261" s="343"/>
      <c r="M261" s="343"/>
      <c r="N261" s="343"/>
      <c r="O261" s="343"/>
      <c r="P261" s="343"/>
      <c r="Q261" s="343"/>
    </row>
    <row r="262" spans="5:12" ht="15">
      <c r="E262" s="30"/>
      <c r="F262" s="30"/>
      <c r="G262" s="22"/>
      <c r="H262" s="31"/>
      <c r="I262" s="31"/>
      <c r="J262" s="31"/>
      <c r="K262" s="31"/>
      <c r="L262" s="31"/>
    </row>
    <row r="263" spans="2:16" ht="16.5" thickBot="1">
      <c r="B263" t="s">
        <v>234</v>
      </c>
      <c r="M263" s="344"/>
      <c r="N263" s="344"/>
      <c r="O263" s="344"/>
      <c r="P263" s="32"/>
    </row>
    <row r="264" spans="2:17" ht="15">
      <c r="B264" s="345" t="s">
        <v>174</v>
      </c>
      <c r="C264" s="346"/>
      <c r="D264" s="7"/>
      <c r="E264" s="351" t="s">
        <v>166</v>
      </c>
      <c r="F264" s="352"/>
      <c r="G264" s="352"/>
      <c r="H264" s="353"/>
      <c r="I264" s="351" t="s">
        <v>92</v>
      </c>
      <c r="J264" s="352"/>
      <c r="K264" s="352"/>
      <c r="L264" s="353"/>
      <c r="M264" s="354" t="s">
        <v>167</v>
      </c>
      <c r="N264" s="354"/>
      <c r="O264" s="354"/>
      <c r="P264" s="354"/>
      <c r="Q264" s="8" t="s">
        <v>68</v>
      </c>
    </row>
    <row r="265" spans="2:17" ht="15">
      <c r="B265" s="347"/>
      <c r="C265" s="348"/>
      <c r="D265" s="9"/>
      <c r="E265" s="341" t="s">
        <v>93</v>
      </c>
      <c r="F265" s="338" t="s">
        <v>94</v>
      </c>
      <c r="G265" s="338"/>
      <c r="H265" s="339" t="s">
        <v>16</v>
      </c>
      <c r="I265" s="341" t="s">
        <v>93</v>
      </c>
      <c r="J265" s="338" t="s">
        <v>94</v>
      </c>
      <c r="K265" s="338"/>
      <c r="L265" s="339" t="s">
        <v>16</v>
      </c>
      <c r="M265" s="288" t="s">
        <v>283</v>
      </c>
      <c r="N265" s="285" t="s">
        <v>170</v>
      </c>
      <c r="O265" s="286"/>
      <c r="P265" s="287"/>
      <c r="Q265" s="10" t="s">
        <v>170</v>
      </c>
    </row>
    <row r="266" spans="2:17" ht="15.75" thickBot="1">
      <c r="B266" s="349"/>
      <c r="C266" s="350"/>
      <c r="D266" s="11"/>
      <c r="E266" s="342"/>
      <c r="F266" s="12" t="s">
        <v>172</v>
      </c>
      <c r="G266" s="13" t="s">
        <v>95</v>
      </c>
      <c r="H266" s="340"/>
      <c r="I266" s="342"/>
      <c r="J266" s="12" t="s">
        <v>172</v>
      </c>
      <c r="K266" s="13" t="s">
        <v>95</v>
      </c>
      <c r="L266" s="340"/>
      <c r="M266" s="289"/>
      <c r="N266" s="281" t="s">
        <v>293</v>
      </c>
      <c r="O266" s="281" t="s">
        <v>294</v>
      </c>
      <c r="P266" s="282" t="s">
        <v>95</v>
      </c>
      <c r="Q266" s="14" t="s">
        <v>175</v>
      </c>
    </row>
    <row r="267" spans="2:17" ht="15">
      <c r="B267" s="46">
        <v>1</v>
      </c>
      <c r="C267" s="47" t="s">
        <v>45</v>
      </c>
      <c r="D267" s="47"/>
      <c r="E267" s="48">
        <f>+reg3!E283</f>
        <v>31</v>
      </c>
      <c r="F267" s="48">
        <f>+reg3!F283</f>
        <v>31</v>
      </c>
      <c r="G267" s="18">
        <f aca="true" t="shared" si="61" ref="G267:G276">+F267/E267*100</f>
        <v>100</v>
      </c>
      <c r="H267" s="18">
        <f aca="true" t="shared" si="62" ref="H267:H276">+E267-F267</f>
        <v>0</v>
      </c>
      <c r="I267" s="48">
        <f>+reg3!I283</f>
        <v>22</v>
      </c>
      <c r="J267" s="48">
        <f>+reg3!J283</f>
        <v>22</v>
      </c>
      <c r="K267" s="18">
        <f aca="true" t="shared" si="63" ref="K267:K276">+J267/I267*100</f>
        <v>100</v>
      </c>
      <c r="L267" s="18">
        <f aca="true" t="shared" si="64" ref="L267:L276">+I267-J267</f>
        <v>0</v>
      </c>
      <c r="M267" s="48">
        <f>+reg3!M283</f>
        <v>13702</v>
      </c>
      <c r="N267" s="48">
        <f>+reg3!N283</f>
        <v>11273</v>
      </c>
      <c r="O267" s="48">
        <f>+reg3!O283</f>
        <v>11723</v>
      </c>
      <c r="P267" s="18">
        <f aca="true" t="shared" si="65" ref="P267:P276">+O267/M267*100</f>
        <v>85.55685301415852</v>
      </c>
      <c r="Q267" s="45" t="s">
        <v>235</v>
      </c>
    </row>
    <row r="268" spans="2:17" ht="15">
      <c r="B268" s="15">
        <f aca="true" t="shared" si="66" ref="B268:B276">B267+1</f>
        <v>2</v>
      </c>
      <c r="C268" s="20" t="s">
        <v>48</v>
      </c>
      <c r="D268" s="20"/>
      <c r="E268" s="21">
        <f>+reg3!E305</f>
        <v>22</v>
      </c>
      <c r="F268" s="21">
        <f>+reg3!F305</f>
        <v>22</v>
      </c>
      <c r="G268" s="18">
        <f t="shared" si="61"/>
        <v>100</v>
      </c>
      <c r="H268" s="18">
        <f t="shared" si="62"/>
        <v>0</v>
      </c>
      <c r="I268" s="21">
        <f>+reg3!I305</f>
        <v>15</v>
      </c>
      <c r="J268" s="21">
        <f>+reg3!J305</f>
        <v>15</v>
      </c>
      <c r="K268" s="18">
        <f t="shared" si="63"/>
        <v>100</v>
      </c>
      <c r="L268" s="18">
        <f t="shared" si="64"/>
        <v>0</v>
      </c>
      <c r="M268" s="21">
        <f>+reg3!M305</f>
        <v>5989</v>
      </c>
      <c r="N268" s="21">
        <f>+reg3!N305</f>
        <v>6548</v>
      </c>
      <c r="O268" s="21">
        <f>+reg3!O305</f>
        <v>6759</v>
      </c>
      <c r="P268" s="18">
        <f t="shared" si="65"/>
        <v>112.85690432459509</v>
      </c>
      <c r="Q268" s="33" t="s">
        <v>230</v>
      </c>
    </row>
    <row r="269" spans="2:17" ht="15">
      <c r="B269" s="15">
        <f t="shared" si="66"/>
        <v>3</v>
      </c>
      <c r="C269" s="20" t="s">
        <v>7</v>
      </c>
      <c r="D269" s="20"/>
      <c r="E269" s="21">
        <f>+reg3!E284</f>
        <v>16</v>
      </c>
      <c r="F269" s="21">
        <f>+reg3!F284</f>
        <v>16</v>
      </c>
      <c r="G269" s="18">
        <f t="shared" si="61"/>
        <v>100</v>
      </c>
      <c r="H269" s="18">
        <f t="shared" si="62"/>
        <v>0</v>
      </c>
      <c r="I269" s="21">
        <f>+reg3!I284</f>
        <v>33</v>
      </c>
      <c r="J269" s="21">
        <f>+reg3!J284</f>
        <v>33</v>
      </c>
      <c r="K269" s="18">
        <f t="shared" si="63"/>
        <v>100</v>
      </c>
      <c r="L269" s="18">
        <f t="shared" si="64"/>
        <v>0</v>
      </c>
      <c r="M269" s="21">
        <f>+reg3!M284</f>
        <v>6061</v>
      </c>
      <c r="N269" s="21">
        <f>+reg3!N284</f>
        <v>6976</v>
      </c>
      <c r="O269" s="21">
        <f>+reg3!O284</f>
        <v>7192</v>
      </c>
      <c r="P269" s="18">
        <f t="shared" si="65"/>
        <v>118.6602870813397</v>
      </c>
      <c r="Q269" s="33" t="s">
        <v>235</v>
      </c>
    </row>
    <row r="270" spans="2:17" ht="15">
      <c r="B270" s="15">
        <f t="shared" si="66"/>
        <v>4</v>
      </c>
      <c r="C270" s="20" t="s">
        <v>236</v>
      </c>
      <c r="D270" s="20"/>
      <c r="E270" s="21">
        <f>+reg3!E285</f>
        <v>14</v>
      </c>
      <c r="F270" s="21">
        <f>+reg3!F285</f>
        <v>14</v>
      </c>
      <c r="G270" s="18">
        <f t="shared" si="61"/>
        <v>100</v>
      </c>
      <c r="H270" s="18">
        <f t="shared" si="62"/>
        <v>0</v>
      </c>
      <c r="I270" s="21">
        <f>+reg3!I285</f>
        <v>25</v>
      </c>
      <c r="J270" s="21">
        <f>+reg3!J285</f>
        <v>25</v>
      </c>
      <c r="K270" s="18">
        <f t="shared" si="63"/>
        <v>100</v>
      </c>
      <c r="L270" s="18">
        <f t="shared" si="64"/>
        <v>0</v>
      </c>
      <c r="M270" s="21">
        <f>+reg3!M285</f>
        <v>11909</v>
      </c>
      <c r="N270" s="21">
        <f>+reg3!N285</f>
        <v>14731</v>
      </c>
      <c r="O270" s="21">
        <f>+reg3!O285</f>
        <v>15162</v>
      </c>
      <c r="P270" s="18">
        <f t="shared" si="65"/>
        <v>127.31547569065414</v>
      </c>
      <c r="Q270" s="33" t="s">
        <v>235</v>
      </c>
    </row>
    <row r="271" spans="2:17" ht="15">
      <c r="B271" s="15">
        <f t="shared" si="66"/>
        <v>5</v>
      </c>
      <c r="C271" s="20" t="s">
        <v>46</v>
      </c>
      <c r="D271" s="20"/>
      <c r="E271" s="21">
        <f>+reg3!E286</f>
        <v>13</v>
      </c>
      <c r="F271" s="21">
        <f>+reg3!F286</f>
        <v>13</v>
      </c>
      <c r="G271" s="18">
        <f t="shared" si="61"/>
        <v>100</v>
      </c>
      <c r="H271" s="18">
        <f t="shared" si="62"/>
        <v>0</v>
      </c>
      <c r="I271" s="21">
        <f>+reg3!I286</f>
        <v>29</v>
      </c>
      <c r="J271" s="21">
        <f>+reg3!J286</f>
        <v>29</v>
      </c>
      <c r="K271" s="18">
        <f t="shared" si="63"/>
        <v>100</v>
      </c>
      <c r="L271" s="18">
        <f t="shared" si="64"/>
        <v>0</v>
      </c>
      <c r="M271" s="21">
        <f>+reg3!M286</f>
        <v>10894</v>
      </c>
      <c r="N271" s="21">
        <f>+reg3!N286</f>
        <v>11692</v>
      </c>
      <c r="O271" s="21">
        <f>+reg3!O286</f>
        <v>12100</v>
      </c>
      <c r="P271" s="18">
        <f t="shared" si="65"/>
        <v>111.07031393427576</v>
      </c>
      <c r="Q271" s="33" t="s">
        <v>235</v>
      </c>
    </row>
    <row r="272" spans="2:17" ht="15">
      <c r="B272" s="15">
        <f t="shared" si="66"/>
        <v>6</v>
      </c>
      <c r="C272" s="20" t="s">
        <v>237</v>
      </c>
      <c r="D272" s="20"/>
      <c r="E272" s="21">
        <f>+reg3!E287</f>
        <v>19</v>
      </c>
      <c r="F272" s="21">
        <f>+reg3!F287</f>
        <v>19</v>
      </c>
      <c r="G272" s="18">
        <f t="shared" si="61"/>
        <v>100</v>
      </c>
      <c r="H272" s="18">
        <f t="shared" si="62"/>
        <v>0</v>
      </c>
      <c r="I272" s="21">
        <f>+reg3!I287</f>
        <v>31</v>
      </c>
      <c r="J272" s="21">
        <f>+reg3!J287</f>
        <v>31</v>
      </c>
      <c r="K272" s="18">
        <f t="shared" si="63"/>
        <v>100</v>
      </c>
      <c r="L272" s="18">
        <f t="shared" si="64"/>
        <v>0</v>
      </c>
      <c r="M272" s="21">
        <f>+reg3!M287</f>
        <v>7861</v>
      </c>
      <c r="N272" s="21">
        <f>+reg3!N287</f>
        <v>8827</v>
      </c>
      <c r="O272" s="21">
        <f>+reg3!O287</f>
        <v>9116</v>
      </c>
      <c r="P272" s="18">
        <f t="shared" si="65"/>
        <v>115.96488996310903</v>
      </c>
      <c r="Q272" s="33" t="s">
        <v>235</v>
      </c>
    </row>
    <row r="273" spans="2:17" ht="15">
      <c r="B273" s="15">
        <f t="shared" si="66"/>
        <v>7</v>
      </c>
      <c r="C273" s="20" t="s">
        <v>56</v>
      </c>
      <c r="D273" s="20"/>
      <c r="E273" s="21">
        <f>+reg3!E306</f>
        <v>14</v>
      </c>
      <c r="F273" s="21">
        <f>+reg3!F306</f>
        <v>14</v>
      </c>
      <c r="G273" s="18">
        <f t="shared" si="61"/>
        <v>100</v>
      </c>
      <c r="H273" s="18">
        <f t="shared" si="62"/>
        <v>0</v>
      </c>
      <c r="I273" s="21">
        <f>+reg3!I306</f>
        <v>26</v>
      </c>
      <c r="J273" s="21">
        <f>+reg3!J306</f>
        <v>26</v>
      </c>
      <c r="K273" s="18">
        <f t="shared" si="63"/>
        <v>100</v>
      </c>
      <c r="L273" s="18">
        <f t="shared" si="64"/>
        <v>0</v>
      </c>
      <c r="M273" s="21">
        <f>+reg3!M306</f>
        <v>8709</v>
      </c>
      <c r="N273" s="21">
        <f>+reg3!N306</f>
        <v>10324</v>
      </c>
      <c r="O273" s="21">
        <f>+reg3!O306</f>
        <v>10548</v>
      </c>
      <c r="P273" s="18">
        <f t="shared" si="65"/>
        <v>121.11608680675164</v>
      </c>
      <c r="Q273" s="33" t="s">
        <v>230</v>
      </c>
    </row>
    <row r="274" spans="2:17" ht="15">
      <c r="B274" s="15">
        <f t="shared" si="66"/>
        <v>8</v>
      </c>
      <c r="C274" s="20" t="s">
        <v>66</v>
      </c>
      <c r="D274" s="20"/>
      <c r="E274" s="21">
        <f>+reg3!E307</f>
        <v>11</v>
      </c>
      <c r="F274" s="21">
        <f>+reg3!F307</f>
        <v>11</v>
      </c>
      <c r="G274" s="18">
        <f t="shared" si="61"/>
        <v>100</v>
      </c>
      <c r="H274" s="18">
        <f t="shared" si="62"/>
        <v>0</v>
      </c>
      <c r="I274" s="21">
        <f>+reg3!I307</f>
        <v>19</v>
      </c>
      <c r="J274" s="21">
        <f>+reg3!J307</f>
        <v>17</v>
      </c>
      <c r="K274" s="18">
        <f t="shared" si="63"/>
        <v>89.47368421052632</v>
      </c>
      <c r="L274" s="18">
        <f t="shared" si="64"/>
        <v>2</v>
      </c>
      <c r="M274" s="21">
        <f>+reg3!M307</f>
        <v>5725</v>
      </c>
      <c r="N274" s="21">
        <f>+reg3!N307</f>
        <v>6983</v>
      </c>
      <c r="O274" s="21">
        <f>+reg3!O307</f>
        <v>7128</v>
      </c>
      <c r="P274" s="18">
        <f t="shared" si="65"/>
        <v>124.5065502183406</v>
      </c>
      <c r="Q274" s="33" t="s">
        <v>230</v>
      </c>
    </row>
    <row r="275" spans="2:17" ht="15">
      <c r="B275" s="15">
        <f t="shared" si="66"/>
        <v>9</v>
      </c>
      <c r="C275" s="20" t="s">
        <v>12</v>
      </c>
      <c r="D275" s="20"/>
      <c r="E275" s="21">
        <f>+reg3!E308</f>
        <v>17</v>
      </c>
      <c r="F275" s="21">
        <f>+reg3!F308</f>
        <v>17</v>
      </c>
      <c r="G275" s="18">
        <f t="shared" si="61"/>
        <v>100</v>
      </c>
      <c r="H275" s="18">
        <f t="shared" si="62"/>
        <v>0</v>
      </c>
      <c r="I275" s="21">
        <f>+reg3!I308</f>
        <v>33</v>
      </c>
      <c r="J275" s="21">
        <f>+reg3!J308</f>
        <v>33</v>
      </c>
      <c r="K275" s="18">
        <f t="shared" si="63"/>
        <v>100</v>
      </c>
      <c r="L275" s="18">
        <f t="shared" si="64"/>
        <v>0</v>
      </c>
      <c r="M275" s="21">
        <f>+reg3!M308</f>
        <v>7161</v>
      </c>
      <c r="N275" s="21">
        <f>+reg3!N308</f>
        <v>7642</v>
      </c>
      <c r="O275" s="21">
        <f>+reg3!O308</f>
        <v>7795</v>
      </c>
      <c r="P275" s="18">
        <f t="shared" si="65"/>
        <v>108.85351207931852</v>
      </c>
      <c r="Q275" s="33" t="s">
        <v>230</v>
      </c>
    </row>
    <row r="276" spans="2:17" ht="15">
      <c r="B276" s="15">
        <f t="shared" si="66"/>
        <v>10</v>
      </c>
      <c r="C276" s="20" t="s">
        <v>87</v>
      </c>
      <c r="D276" s="20"/>
      <c r="E276" s="21">
        <f>+reg3!E288</f>
        <v>25</v>
      </c>
      <c r="F276" s="21">
        <f>+reg3!F288</f>
        <v>25</v>
      </c>
      <c r="G276" s="18">
        <f t="shared" si="61"/>
        <v>100</v>
      </c>
      <c r="H276" s="18">
        <f t="shared" si="62"/>
        <v>0</v>
      </c>
      <c r="I276" s="21">
        <f>+reg3!I288</f>
        <v>39</v>
      </c>
      <c r="J276" s="21">
        <f>+reg3!J288</f>
        <v>39</v>
      </c>
      <c r="K276" s="18">
        <f t="shared" si="63"/>
        <v>100</v>
      </c>
      <c r="L276" s="18">
        <f t="shared" si="64"/>
        <v>0</v>
      </c>
      <c r="M276" s="21">
        <f>+reg3!M288</f>
        <v>13865</v>
      </c>
      <c r="N276" s="21">
        <f>+reg3!N288</f>
        <v>14654</v>
      </c>
      <c r="O276" s="21">
        <f>+reg3!O288</f>
        <v>15075</v>
      </c>
      <c r="P276" s="18">
        <f t="shared" si="65"/>
        <v>108.72701045798775</v>
      </c>
      <c r="Q276" s="33" t="s">
        <v>235</v>
      </c>
    </row>
    <row r="277" spans="2:17" ht="15.75" thickBot="1">
      <c r="B277" s="15"/>
      <c r="C277" s="20"/>
      <c r="D277" s="20"/>
      <c r="E277" s="21"/>
      <c r="F277" s="21"/>
      <c r="G277" s="51" t="s">
        <v>68</v>
      </c>
      <c r="H277" s="54" t="s">
        <v>68</v>
      </c>
      <c r="I277" s="21"/>
      <c r="J277" s="21"/>
      <c r="K277" s="51" t="s">
        <v>68</v>
      </c>
      <c r="L277" s="54" t="s">
        <v>68</v>
      </c>
      <c r="M277" s="21"/>
      <c r="N277" s="21"/>
      <c r="O277" s="21"/>
      <c r="P277" s="51" t="s">
        <v>68</v>
      </c>
      <c r="Q277" s="19"/>
    </row>
    <row r="278" spans="2:17" ht="15.75" thickBot="1">
      <c r="B278" s="37"/>
      <c r="C278" s="38" t="s">
        <v>187</v>
      </c>
      <c r="D278" s="38"/>
      <c r="E278" s="39">
        <f>SUM(E267:E277)</f>
        <v>182</v>
      </c>
      <c r="F278" s="39">
        <f>SUM(F267:F277)</f>
        <v>182</v>
      </c>
      <c r="G278" s="52">
        <f>+F278/E278*100</f>
        <v>100</v>
      </c>
      <c r="H278" s="55">
        <f>+E278-F278</f>
        <v>0</v>
      </c>
      <c r="I278" s="39">
        <f>SUM(I267:I277)</f>
        <v>272</v>
      </c>
      <c r="J278" s="39">
        <f>SUM(J267:J277)</f>
        <v>270</v>
      </c>
      <c r="K278" s="52">
        <f>+J278/I278*100</f>
        <v>99.26470588235294</v>
      </c>
      <c r="L278" s="55">
        <f>+I278-J278</f>
        <v>2</v>
      </c>
      <c r="M278" s="39">
        <f>SUM(M267:M277)</f>
        <v>91876</v>
      </c>
      <c r="N278" s="39">
        <f>SUM(N267:N277)</f>
        <v>99650</v>
      </c>
      <c r="O278" s="39">
        <f>SUM(O267:O277)</f>
        <v>102598</v>
      </c>
      <c r="P278" s="52">
        <f>+O278/M278*100</f>
        <v>111.67007706038574</v>
      </c>
      <c r="Q278" s="36"/>
    </row>
  </sheetData>
  <sheetProtection/>
  <mergeCells count="265">
    <mergeCell ref="B1:Q1"/>
    <mergeCell ref="B2:Q2"/>
    <mergeCell ref="B4:C6"/>
    <mergeCell ref="E4:H4"/>
    <mergeCell ref="I4:L4"/>
    <mergeCell ref="M4:P4"/>
    <mergeCell ref="E5:E6"/>
    <mergeCell ref="F5:G5"/>
    <mergeCell ref="H5:H6"/>
    <mergeCell ref="I5:I6"/>
    <mergeCell ref="J5:K5"/>
    <mergeCell ref="L5:L6"/>
    <mergeCell ref="M5:M6"/>
    <mergeCell ref="N5:P5"/>
    <mergeCell ref="B15:H15"/>
    <mergeCell ref="B16:Q16"/>
    <mergeCell ref="B17:Q17"/>
    <mergeCell ref="M19:O19"/>
    <mergeCell ref="B20:C22"/>
    <mergeCell ref="E20:H20"/>
    <mergeCell ref="I20:L20"/>
    <mergeCell ref="M20:P20"/>
    <mergeCell ref="E21:E22"/>
    <mergeCell ref="F21:G21"/>
    <mergeCell ref="H21:H22"/>
    <mergeCell ref="I21:I22"/>
    <mergeCell ref="J21:K21"/>
    <mergeCell ref="L21:L22"/>
    <mergeCell ref="M21:M22"/>
    <mergeCell ref="N21:P21"/>
    <mergeCell ref="B33:H33"/>
    <mergeCell ref="B34:Q34"/>
    <mergeCell ref="B35:Q35"/>
    <mergeCell ref="M37:O37"/>
    <mergeCell ref="B38:C40"/>
    <mergeCell ref="E38:H38"/>
    <mergeCell ref="I38:L38"/>
    <mergeCell ref="M38:P38"/>
    <mergeCell ref="E39:E40"/>
    <mergeCell ref="F39:G39"/>
    <mergeCell ref="H39:H40"/>
    <mergeCell ref="I39:I40"/>
    <mergeCell ref="J39:K39"/>
    <mergeCell ref="L39:L40"/>
    <mergeCell ref="M39:M40"/>
    <mergeCell ref="N39:P39"/>
    <mergeCell ref="B53:H53"/>
    <mergeCell ref="B54:Q54"/>
    <mergeCell ref="B55:Q55"/>
    <mergeCell ref="M57:O57"/>
    <mergeCell ref="B58:C60"/>
    <mergeCell ref="E58:H58"/>
    <mergeCell ref="I58:L58"/>
    <mergeCell ref="M58:P58"/>
    <mergeCell ref="E59:E60"/>
    <mergeCell ref="F59:G59"/>
    <mergeCell ref="H59:H60"/>
    <mergeCell ref="I59:I60"/>
    <mergeCell ref="J59:K59"/>
    <mergeCell ref="L59:L60"/>
    <mergeCell ref="M59:M60"/>
    <mergeCell ref="N59:P59"/>
    <mergeCell ref="B68:Q68"/>
    <mergeCell ref="B69:Q69"/>
    <mergeCell ref="M71:O71"/>
    <mergeCell ref="B72:C74"/>
    <mergeCell ref="E72:H72"/>
    <mergeCell ref="I72:L72"/>
    <mergeCell ref="M72:P72"/>
    <mergeCell ref="E73:E74"/>
    <mergeCell ref="F73:G73"/>
    <mergeCell ref="H73:H74"/>
    <mergeCell ref="I73:I74"/>
    <mergeCell ref="J73:K73"/>
    <mergeCell ref="L73:L74"/>
    <mergeCell ref="M73:M74"/>
    <mergeCell ref="B81:H81"/>
    <mergeCell ref="N73:P73"/>
    <mergeCell ref="B82:Q82"/>
    <mergeCell ref="B83:Q83"/>
    <mergeCell ref="M85:O85"/>
    <mergeCell ref="B86:C88"/>
    <mergeCell ref="E86:H86"/>
    <mergeCell ref="I86:L86"/>
    <mergeCell ref="M86:P86"/>
    <mergeCell ref="E87:E88"/>
    <mergeCell ref="F87:G87"/>
    <mergeCell ref="H87:H88"/>
    <mergeCell ref="I87:I88"/>
    <mergeCell ref="J87:K87"/>
    <mergeCell ref="L87:L88"/>
    <mergeCell ref="M87:M88"/>
    <mergeCell ref="B100:H100"/>
    <mergeCell ref="N87:P87"/>
    <mergeCell ref="B101:Q101"/>
    <mergeCell ref="B102:Q102"/>
    <mergeCell ref="M104:O104"/>
    <mergeCell ref="B105:C107"/>
    <mergeCell ref="E105:H105"/>
    <mergeCell ref="I105:L105"/>
    <mergeCell ref="M105:P105"/>
    <mergeCell ref="E106:E107"/>
    <mergeCell ref="F106:G106"/>
    <mergeCell ref="H106:H107"/>
    <mergeCell ref="I106:I107"/>
    <mergeCell ref="J106:K106"/>
    <mergeCell ref="L106:L107"/>
    <mergeCell ref="M106:M107"/>
    <mergeCell ref="B119:Q119"/>
    <mergeCell ref="N106:P106"/>
    <mergeCell ref="B120:Q120"/>
    <mergeCell ref="M122:O122"/>
    <mergeCell ref="B123:C125"/>
    <mergeCell ref="E123:H123"/>
    <mergeCell ref="I123:L123"/>
    <mergeCell ref="M123:P123"/>
    <mergeCell ref="E124:E125"/>
    <mergeCell ref="F124:G124"/>
    <mergeCell ref="H124:H125"/>
    <mergeCell ref="I124:I125"/>
    <mergeCell ref="J124:K124"/>
    <mergeCell ref="L124:L125"/>
    <mergeCell ref="M124:M125"/>
    <mergeCell ref="B136:Q136"/>
    <mergeCell ref="B137:Q137"/>
    <mergeCell ref="N124:P124"/>
    <mergeCell ref="M139:O139"/>
    <mergeCell ref="B140:C142"/>
    <mergeCell ref="E140:H140"/>
    <mergeCell ref="I140:L140"/>
    <mergeCell ref="M140:P140"/>
    <mergeCell ref="E141:E142"/>
    <mergeCell ref="F141:G141"/>
    <mergeCell ref="H141:H142"/>
    <mergeCell ref="I141:I142"/>
    <mergeCell ref="J141:K141"/>
    <mergeCell ref="J159:K159"/>
    <mergeCell ref="L141:L142"/>
    <mergeCell ref="M141:M142"/>
    <mergeCell ref="B153:H153"/>
    <mergeCell ref="B154:Q154"/>
    <mergeCell ref="B155:Q155"/>
    <mergeCell ref="N141:P141"/>
    <mergeCell ref="M159:M160"/>
    <mergeCell ref="B165:H165"/>
    <mergeCell ref="B166:Q166"/>
    <mergeCell ref="B167:Q167"/>
    <mergeCell ref="N159:P159"/>
    <mergeCell ref="M157:O157"/>
    <mergeCell ref="B158:C160"/>
    <mergeCell ref="E158:H158"/>
    <mergeCell ref="I158:L158"/>
    <mergeCell ref="M158:P158"/>
    <mergeCell ref="E171:E172"/>
    <mergeCell ref="F171:G171"/>
    <mergeCell ref="H171:H172"/>
    <mergeCell ref="I171:I172"/>
    <mergeCell ref="J171:K171"/>
    <mergeCell ref="L159:L160"/>
    <mergeCell ref="E159:E160"/>
    <mergeCell ref="F159:G159"/>
    <mergeCell ref="H159:H160"/>
    <mergeCell ref="I159:I160"/>
    <mergeCell ref="M171:M172"/>
    <mergeCell ref="B182:Q182"/>
    <mergeCell ref="B183:Q183"/>
    <mergeCell ref="M185:O185"/>
    <mergeCell ref="N171:P171"/>
    <mergeCell ref="M169:O169"/>
    <mergeCell ref="B170:C172"/>
    <mergeCell ref="E170:H170"/>
    <mergeCell ref="I170:L170"/>
    <mergeCell ref="M170:P170"/>
    <mergeCell ref="F187:G187"/>
    <mergeCell ref="H187:H188"/>
    <mergeCell ref="I187:I188"/>
    <mergeCell ref="J187:K187"/>
    <mergeCell ref="L187:L188"/>
    <mergeCell ref="L171:L172"/>
    <mergeCell ref="M187:M188"/>
    <mergeCell ref="B196:H196"/>
    <mergeCell ref="B197:Q197"/>
    <mergeCell ref="B198:Q198"/>
    <mergeCell ref="M200:O200"/>
    <mergeCell ref="B186:C188"/>
    <mergeCell ref="E186:H186"/>
    <mergeCell ref="I186:L186"/>
    <mergeCell ref="M186:P186"/>
    <mergeCell ref="E187:E188"/>
    <mergeCell ref="E201:H201"/>
    <mergeCell ref="I201:L201"/>
    <mergeCell ref="M201:P201"/>
    <mergeCell ref="E202:E203"/>
    <mergeCell ref="F202:G202"/>
    <mergeCell ref="H202:H203"/>
    <mergeCell ref="I202:I203"/>
    <mergeCell ref="J202:K202"/>
    <mergeCell ref="L202:L203"/>
    <mergeCell ref="M202:M203"/>
    <mergeCell ref="B215:Q215"/>
    <mergeCell ref="B216:Q216"/>
    <mergeCell ref="M218:O218"/>
    <mergeCell ref="B219:C221"/>
    <mergeCell ref="E219:H219"/>
    <mergeCell ref="I219:L219"/>
    <mergeCell ref="M219:P219"/>
    <mergeCell ref="E220:E221"/>
    <mergeCell ref="B201:C203"/>
    <mergeCell ref="F220:G220"/>
    <mergeCell ref="H220:H221"/>
    <mergeCell ref="I220:I221"/>
    <mergeCell ref="J220:K220"/>
    <mergeCell ref="L220:L221"/>
    <mergeCell ref="M220:M221"/>
    <mergeCell ref="B230:H230"/>
    <mergeCell ref="B231:Q231"/>
    <mergeCell ref="B232:Q232"/>
    <mergeCell ref="M234:O234"/>
    <mergeCell ref="B235:C237"/>
    <mergeCell ref="E235:H235"/>
    <mergeCell ref="I235:L235"/>
    <mergeCell ref="M235:P235"/>
    <mergeCell ref="E236:E237"/>
    <mergeCell ref="F236:G236"/>
    <mergeCell ref="H236:H237"/>
    <mergeCell ref="I236:I237"/>
    <mergeCell ref="J236:K236"/>
    <mergeCell ref="L236:L237"/>
    <mergeCell ref="M236:M237"/>
    <mergeCell ref="B246:H246"/>
    <mergeCell ref="B247:Q247"/>
    <mergeCell ref="B248:Q248"/>
    <mergeCell ref="M250:O250"/>
    <mergeCell ref="B251:C253"/>
    <mergeCell ref="E251:H251"/>
    <mergeCell ref="I251:L251"/>
    <mergeCell ref="M251:P251"/>
    <mergeCell ref="E252:E253"/>
    <mergeCell ref="F252:G252"/>
    <mergeCell ref="H252:H253"/>
    <mergeCell ref="I252:I253"/>
    <mergeCell ref="J252:K252"/>
    <mergeCell ref="L252:L253"/>
    <mergeCell ref="M252:M253"/>
    <mergeCell ref="B259:H259"/>
    <mergeCell ref="B260:Q260"/>
    <mergeCell ref="B261:Q261"/>
    <mergeCell ref="M263:O263"/>
    <mergeCell ref="B264:C266"/>
    <mergeCell ref="E264:H264"/>
    <mergeCell ref="I264:L264"/>
    <mergeCell ref="M264:P264"/>
    <mergeCell ref="E265:E266"/>
    <mergeCell ref="F265:G265"/>
    <mergeCell ref="H265:H266"/>
    <mergeCell ref="I265:I266"/>
    <mergeCell ref="J265:K265"/>
    <mergeCell ref="L265:L266"/>
    <mergeCell ref="M265:M266"/>
    <mergeCell ref="N187:P187"/>
    <mergeCell ref="N202:P202"/>
    <mergeCell ref="N220:P220"/>
    <mergeCell ref="N236:P236"/>
    <mergeCell ref="N252:P252"/>
    <mergeCell ref="N265:P265"/>
  </mergeCells>
  <conditionalFormatting sqref="P6">
    <cfRule type="cellIs" priority="17" dxfId="0" operator="greaterThan" stopIfTrue="1">
      <formula>97</formula>
    </cfRule>
  </conditionalFormatting>
  <conditionalFormatting sqref="P22">
    <cfRule type="cellIs" priority="16" dxfId="0" operator="greaterThan" stopIfTrue="1">
      <formula>97</formula>
    </cfRule>
  </conditionalFormatting>
  <conditionalFormatting sqref="P40">
    <cfRule type="cellIs" priority="15" dxfId="0" operator="greaterThan" stopIfTrue="1">
      <formula>97</formula>
    </cfRule>
  </conditionalFormatting>
  <conditionalFormatting sqref="P60">
    <cfRule type="cellIs" priority="14" dxfId="0" operator="greaterThan" stopIfTrue="1">
      <formula>97</formula>
    </cfRule>
  </conditionalFormatting>
  <conditionalFormatting sqref="P74">
    <cfRule type="cellIs" priority="13" dxfId="0" operator="greaterThan" stopIfTrue="1">
      <formula>97</formula>
    </cfRule>
  </conditionalFormatting>
  <conditionalFormatting sqref="P88">
    <cfRule type="cellIs" priority="12" dxfId="0" operator="greaterThan" stopIfTrue="1">
      <formula>97</formula>
    </cfRule>
  </conditionalFormatting>
  <conditionalFormatting sqref="P107">
    <cfRule type="cellIs" priority="11" dxfId="0" operator="greaterThan" stopIfTrue="1">
      <formula>97</formula>
    </cfRule>
  </conditionalFormatting>
  <conditionalFormatting sqref="P125">
    <cfRule type="cellIs" priority="10" dxfId="0" operator="greaterThan" stopIfTrue="1">
      <formula>97</formula>
    </cfRule>
  </conditionalFormatting>
  <conditionalFormatting sqref="P142">
    <cfRule type="cellIs" priority="9" dxfId="0" operator="greaterThan" stopIfTrue="1">
      <formula>97</formula>
    </cfRule>
  </conditionalFormatting>
  <conditionalFormatting sqref="P160">
    <cfRule type="cellIs" priority="8" dxfId="0" operator="greaterThan" stopIfTrue="1">
      <formula>97</formula>
    </cfRule>
  </conditionalFormatting>
  <conditionalFormatting sqref="P172">
    <cfRule type="cellIs" priority="7" dxfId="0" operator="greaterThan" stopIfTrue="1">
      <formula>97</formula>
    </cfRule>
  </conditionalFormatting>
  <conditionalFormatting sqref="P188">
    <cfRule type="cellIs" priority="6" dxfId="0" operator="greaterThan" stopIfTrue="1">
      <formula>97</formula>
    </cfRule>
  </conditionalFormatting>
  <conditionalFormatting sqref="P203">
    <cfRule type="cellIs" priority="5" dxfId="0" operator="greaterThan" stopIfTrue="1">
      <formula>97</formula>
    </cfRule>
  </conditionalFormatting>
  <conditionalFormatting sqref="P221">
    <cfRule type="cellIs" priority="4" dxfId="0" operator="greaterThan" stopIfTrue="1">
      <formula>97</formula>
    </cfRule>
  </conditionalFormatting>
  <conditionalFormatting sqref="P237">
    <cfRule type="cellIs" priority="3" dxfId="0" operator="greaterThan" stopIfTrue="1">
      <formula>97</formula>
    </cfRule>
  </conditionalFormatting>
  <conditionalFormatting sqref="P253">
    <cfRule type="cellIs" priority="2" dxfId="0" operator="greaterThan" stopIfTrue="1">
      <formula>97</formula>
    </cfRule>
  </conditionalFormatting>
  <conditionalFormatting sqref="P266">
    <cfRule type="cellIs" priority="1" dxfId="0" operator="greaterThan" stopIfTrue="1">
      <formula>97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G. Vicente</dc:creator>
  <cp:keywords/>
  <dc:description/>
  <cp:lastModifiedBy>Leilani L. Rico</cp:lastModifiedBy>
  <cp:lastPrinted>2019-09-19T04:23:49Z</cp:lastPrinted>
  <dcterms:created xsi:type="dcterms:W3CDTF">2001-08-15T08:26:11Z</dcterms:created>
  <dcterms:modified xsi:type="dcterms:W3CDTF">2019-10-22T03:11:54Z</dcterms:modified>
  <cp:category/>
  <cp:version/>
  <cp:contentType/>
  <cp:contentStatus/>
</cp:coreProperties>
</file>