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16" windowWidth="20730" windowHeight="11160" tabRatio="712" activeTab="0"/>
  </bookViews>
  <sheets>
    <sheet name="reg8" sheetId="1" r:id="rId1"/>
    <sheet name="province8" sheetId="2" r:id="rId2"/>
  </sheets>
  <externalReferences>
    <externalReference r:id="rId5"/>
  </externalReferences>
  <definedNames>
    <definedName name="_xlnm.Print_Area" localSheetId="0">'reg8'!$A$1:$P$305</definedName>
    <definedName name="Z_322749EB_83D4_4AA3_B844_7B16453DF81B_.wvu.Cols" localSheetId="1" hidden="1">'province8'!$D:$H</definedName>
    <definedName name="Z_322749EB_83D4_4AA3_B844_7B16453DF81B_.wvu.Cols" localSheetId="0" hidden="1">'reg8'!$D:$H,'reg8'!#REF!</definedName>
    <definedName name="Z_322749EB_83D4_4AA3_B844_7B16453DF81B_.wvu.PrintArea" localSheetId="0" hidden="1">'reg8'!$A$1:$P$64</definedName>
    <definedName name="Z_3246259C_E290_413D_8E1C_6AFDC230454F_.wvu.Cols" localSheetId="1" hidden="1">'province8'!$D:$H,'province8'!#REF!</definedName>
    <definedName name="Z_3246259C_E290_413D_8E1C_6AFDC230454F_.wvu.Cols" localSheetId="0" hidden="1">'reg8'!#REF!</definedName>
    <definedName name="Z_3246259C_E290_413D_8E1C_6AFDC230454F_.wvu.PrintArea" localSheetId="0" hidden="1">'reg8'!$B$109:$P$140</definedName>
    <definedName name="Z_55FCFCB2_8EF6_4FE1_98A9_37B058DFBB15_.wvu.Cols" localSheetId="0" hidden="1">'reg8'!$D:$D</definedName>
    <definedName name="Z_55FCFCB2_8EF6_4FE1_98A9_37B058DFBB15_.wvu.PrintArea" localSheetId="0" hidden="1">'reg8'!$A$1:$P$305</definedName>
    <definedName name="Z_920D153C_16C9_418B_BE09_7E27EE17DF93_.wvu.Cols" localSheetId="1" hidden="1">'province8'!$D:$H</definedName>
    <definedName name="Z_920D153C_16C9_418B_BE09_7E27EE17DF93_.wvu.Cols" localSheetId="0" hidden="1">'reg8'!$D:$H,'reg8'!#REF!</definedName>
    <definedName name="Z_920D153C_16C9_418B_BE09_7E27EE17DF93_.wvu.PrintArea" localSheetId="0" hidden="1">'reg8'!$A$1:$P$64</definedName>
    <definedName name="Z_B3CCBA39_13D7_4BED_A82E_EFE8250B2479_.wvu.Cols" localSheetId="1" hidden="1">'province8'!$D:$H</definedName>
    <definedName name="Z_B3CCBA39_13D7_4BED_A82E_EFE8250B2479_.wvu.Cols" localSheetId="0" hidden="1">'reg8'!$D:$H,'reg8'!#REF!</definedName>
    <definedName name="Z_B3CCBA39_13D7_4BED_A82E_EFE8250B2479_.wvu.PrintArea" localSheetId="0" hidden="1">'reg8'!$A$1:$P$64</definedName>
    <definedName name="Z_E2A5BFF2_5A02_408E_8D09_A9FB8044BD55_.wvu.Cols" localSheetId="1" hidden="1">'province8'!$D:$H</definedName>
    <definedName name="Z_E2A5BFF2_5A02_408E_8D09_A9FB8044BD55_.wvu.Cols" localSheetId="0" hidden="1">'reg8'!$D:$H,'reg8'!#REF!</definedName>
    <definedName name="Z_E2A5BFF2_5A02_408E_8D09_A9FB8044BD55_.wvu.PrintArea" localSheetId="0" hidden="1">'reg8'!$A$1:$P$305</definedName>
    <definedName name="Z_E35AE655_67EB_4A6C_ABA3_E0109624C39F_.wvu.Cols" localSheetId="1" hidden="1">'province8'!$D:$H,'province8'!#REF!</definedName>
    <definedName name="Z_E35AE655_67EB_4A6C_ABA3_E0109624C39F_.wvu.Cols" localSheetId="0" hidden="1">'reg8'!$D:$L,'reg8'!#REF!</definedName>
    <definedName name="Z_E35AE655_67EB_4A6C_ABA3_E0109624C39F_.wvu.PrintArea" localSheetId="0" hidden="1">'reg8'!$B$109:$P$140</definedName>
  </definedNames>
  <calcPr fullCalcOnLoad="1"/>
</workbook>
</file>

<file path=xl/comments1.xml><?xml version="1.0" encoding="utf-8"?>
<comments xmlns="http://schemas.openxmlformats.org/spreadsheetml/2006/main">
  <authors>
    <author>Jovani B. Lagon</author>
  </authors>
  <commentList>
    <comment ref="O82" authorId="0">
      <text>
        <r>
          <rPr>
            <b/>
            <sz val="9"/>
            <rFont val="Tahoma"/>
            <family val="2"/>
          </rPr>
          <t>Jovani B. Lagon:</t>
        </r>
        <r>
          <rPr>
            <sz val="9"/>
            <rFont val="Tahoma"/>
            <family val="2"/>
          </rPr>
          <t xml:space="preserve">
Increase in Energized HH            -  we add in our energized hh the # of hh equivalent to its potential hh in 3 island barangays within our franchise area namely APID(Inopacan-148hh), HIMOKILAN (Hindang-134hh) &amp; DAWAHON (Bato-669hh). The said barangays were already waived by LEYECO IV and are currently managed by LGUs
</t>
        </r>
      </text>
    </comment>
    <comment ref="R82" authorId="0">
      <text>
        <r>
          <rPr>
            <b/>
            <sz val="9"/>
            <rFont val="Tahoma"/>
            <family val="2"/>
          </rPr>
          <t>Jovani B. Lagon:</t>
        </r>
        <r>
          <rPr>
            <sz val="9"/>
            <rFont val="Tahoma"/>
            <family val="2"/>
          </rPr>
          <t xml:space="preserve">
Increase in Energized HH            -  we add in our energized hh the # of hh equivalent to its potential hh in 3 island barangays within our franchise area namely APID(Inopacan-148hh), HIMOKILAN (Hindang-134hh) &amp; DAWAHON (Bato-669hh). The said barangays were already waived by LEYECO IV and are currently managed by LGUs
</t>
        </r>
      </text>
    </comment>
    <comment ref="N82" authorId="0">
      <text>
        <r>
          <rPr>
            <b/>
            <sz val="9"/>
            <rFont val="Tahoma"/>
            <family val="2"/>
          </rPr>
          <t>Jovani B. Lagon:</t>
        </r>
        <r>
          <rPr>
            <sz val="9"/>
            <rFont val="Tahoma"/>
            <family val="2"/>
          </rPr>
          <t xml:space="preserve">
Increase in Energized HH            -  we add in our energized hh the # of hh equivalent to its potential hh in 3 island barangays within our franchise area namely APID(Inopacan-148hh), HIMOKILAN (Hindang-134hh) &amp; DAWAHON (Bato-669hh). The said barangays were already waived by LEYECO IV and are currently managed by LGUs
</t>
        </r>
      </text>
    </comment>
  </commentList>
</comments>
</file>

<file path=xl/comments2.xml><?xml version="1.0" encoding="utf-8"?>
<comments xmlns="http://schemas.openxmlformats.org/spreadsheetml/2006/main">
  <authors>
    <author>Renato L. Subijano</author>
  </authors>
  <commentList>
    <comment ref="Q7" authorId="0">
      <text>
        <r>
          <rPr>
            <b/>
            <sz val="9"/>
            <rFont val="Tahoma"/>
            <family val="2"/>
          </rPr>
          <t>Renato L. Subijano:</t>
        </r>
        <r>
          <rPr>
            <sz val="9"/>
            <rFont val="Tahoma"/>
            <family val="2"/>
          </rPr>
          <t xml:space="preserve">
Plus 2-barangays from Kananga, Leyte being served by Tongonan Geo-Thermal (PNOC)
</t>
        </r>
      </text>
    </comment>
    <comment ref="Q9" authorId="0">
      <text>
        <r>
          <rPr>
            <b/>
            <sz val="9"/>
            <rFont val="Tahoma"/>
            <family val="2"/>
          </rPr>
          <t>Renato L. Subijano:</t>
        </r>
        <r>
          <rPr>
            <sz val="9"/>
            <rFont val="Tahoma"/>
            <family val="2"/>
          </rPr>
          <t xml:space="preserve">
Plus 15-barangays from Biliran being served by Maripipi Multi Purpose Coop., Inc. (MMPC)
</t>
        </r>
      </text>
    </comment>
    <comment ref="Q10" authorId="0">
      <text>
        <r>
          <rPr>
            <b/>
            <sz val="9"/>
            <rFont val="Tahoma"/>
            <family val="2"/>
          </rPr>
          <t>Renato L. Subijano:</t>
        </r>
        <r>
          <rPr>
            <sz val="9"/>
            <rFont val="Tahoma"/>
            <family val="2"/>
          </rPr>
          <t xml:space="preserve">
Plus 1-barangay from Dolores, Eastern Samar being served by Hilabaan Fishermen's Multi Purpose Coop. (HFMPC)  
</t>
        </r>
      </text>
    </comment>
  </commentList>
</comments>
</file>

<file path=xl/sharedStrings.xml><?xml version="1.0" encoding="utf-8"?>
<sst xmlns="http://schemas.openxmlformats.org/spreadsheetml/2006/main" count="1119" uniqueCount="264">
  <si>
    <t>San Vicente</t>
  </si>
  <si>
    <t>SAMAR I ELECTRIC COOPERATIVE, INC. (SAMELCO I)</t>
  </si>
  <si>
    <t>Western Samar</t>
  </si>
  <si>
    <t>Calbayog City</t>
  </si>
  <si>
    <t>Oquendo</t>
  </si>
  <si>
    <t>Pagsanghan</t>
  </si>
  <si>
    <t>San Jorge</t>
  </si>
  <si>
    <t>Santo Nino</t>
  </si>
  <si>
    <t>Tagapul-an</t>
  </si>
  <si>
    <t>Tarangnan</t>
  </si>
  <si>
    <t>SAMAR II ELECTRIC COOPERATIVE, INC. (SAMELCO II)</t>
  </si>
  <si>
    <t>Basey</t>
  </si>
  <si>
    <t>San Isidro</t>
  </si>
  <si>
    <t>San Roque</t>
  </si>
  <si>
    <t>Calbiga</t>
  </si>
  <si>
    <t>Tabontabon</t>
  </si>
  <si>
    <t>Unenergized</t>
  </si>
  <si>
    <t>Bontoc</t>
  </si>
  <si>
    <t>Hinunangan</t>
  </si>
  <si>
    <t>Hinundayan</t>
  </si>
  <si>
    <t>Libagon</t>
  </si>
  <si>
    <t>Liloan</t>
  </si>
  <si>
    <t>Limasawa</t>
  </si>
  <si>
    <t>Macrohon</t>
  </si>
  <si>
    <t>Malitbog</t>
  </si>
  <si>
    <t>Padre Burgos</t>
  </si>
  <si>
    <t>Pintuyan</t>
  </si>
  <si>
    <t>Saint Bernard</t>
  </si>
  <si>
    <t>San Francisco</t>
  </si>
  <si>
    <t>San Ricardo</t>
  </si>
  <si>
    <t>Silago</t>
  </si>
  <si>
    <t>Sogod</t>
  </si>
  <si>
    <t>Tomas Oppus</t>
  </si>
  <si>
    <t>Capoocan</t>
  </si>
  <si>
    <t>La Paz</t>
  </si>
  <si>
    <t>Maslog</t>
  </si>
  <si>
    <t>San Antonio</t>
  </si>
  <si>
    <t>Santa Fe</t>
  </si>
  <si>
    <t>Lawaan</t>
  </si>
  <si>
    <t>Santa Margarita</t>
  </si>
  <si>
    <t>Hilongos</t>
  </si>
  <si>
    <t>Inopacan</t>
  </si>
  <si>
    <t>Matalom</t>
  </si>
  <si>
    <t>LEYTE III ELECTRIC COOPERATIVE, INC. (LEYECO III)</t>
  </si>
  <si>
    <t>Zumarraga</t>
  </si>
  <si>
    <t>Arteche</t>
  </si>
  <si>
    <t>Jiabong</t>
  </si>
  <si>
    <t>Hindang</t>
  </si>
  <si>
    <t>NORTHERN SAMAR ELECTRIC COOPERATIVE, INC. (NORSAMELCO)</t>
  </si>
  <si>
    <t>Northern Samar</t>
  </si>
  <si>
    <t>Allen</t>
  </si>
  <si>
    <t>EASTERN SAMAR ELECTRIC COOPERATIVE, INC. (ESAMELCO)</t>
  </si>
  <si>
    <t>Eastern Samar</t>
  </si>
  <si>
    <t>Balangkayan</t>
  </si>
  <si>
    <t>Guiuan</t>
  </si>
  <si>
    <t>Hernani</t>
  </si>
  <si>
    <t>Llorente</t>
  </si>
  <si>
    <t>Maydolong</t>
  </si>
  <si>
    <t>San Julian</t>
  </si>
  <si>
    <t>San Policarpio</t>
  </si>
  <si>
    <t>Bato</t>
  </si>
  <si>
    <t>Dolores</t>
  </si>
  <si>
    <t>Rosario</t>
  </si>
  <si>
    <t>Cabucgayan</t>
  </si>
  <si>
    <t xml:space="preserve"> </t>
  </si>
  <si>
    <t>Province</t>
  </si>
  <si>
    <t>Pambujan</t>
  </si>
  <si>
    <t>Babatngon</t>
  </si>
  <si>
    <t>Palo</t>
  </si>
  <si>
    <t>Tacloban City</t>
  </si>
  <si>
    <t>Mercedes</t>
  </si>
  <si>
    <t>San Miguel</t>
  </si>
  <si>
    <t>Anahawan</t>
  </si>
  <si>
    <t>Hinabangan</t>
  </si>
  <si>
    <t>Pinabacdao</t>
  </si>
  <si>
    <t>San Jose</t>
  </si>
  <si>
    <t>Alangalang</t>
  </si>
  <si>
    <t>Barugo</t>
  </si>
  <si>
    <t>Carigara</t>
  </si>
  <si>
    <t>Albuera</t>
  </si>
  <si>
    <t>Calubian</t>
  </si>
  <si>
    <t>Isabel</t>
  </si>
  <si>
    <t>Kananga</t>
  </si>
  <si>
    <t>Leyte</t>
  </si>
  <si>
    <t>Matag-ob</t>
  </si>
  <si>
    <t>Merida</t>
  </si>
  <si>
    <t>Ormoc City</t>
  </si>
  <si>
    <t>Palompon</t>
  </si>
  <si>
    <t>Tabango</t>
  </si>
  <si>
    <t>Villaba</t>
  </si>
  <si>
    <t>LEYTE IV ELECTRIC COOPERATIVE, INC. (LEYECO IV)</t>
  </si>
  <si>
    <t>Daram</t>
  </si>
  <si>
    <t>Salcedo</t>
  </si>
  <si>
    <t>Talalora</t>
  </si>
  <si>
    <t>Villareal</t>
  </si>
  <si>
    <t>Caibiran</t>
  </si>
  <si>
    <t>Culaba</t>
  </si>
  <si>
    <t>Biri</t>
  </si>
  <si>
    <t>MacArthur</t>
  </si>
  <si>
    <t>Catarman</t>
  </si>
  <si>
    <t>Lavezares</t>
  </si>
  <si>
    <t>Mondragon</t>
  </si>
  <si>
    <t>San Sebastian</t>
  </si>
  <si>
    <t>Naval</t>
  </si>
  <si>
    <t>Marabut</t>
  </si>
  <si>
    <t>Santa Rita</t>
  </si>
  <si>
    <t>Motiong</t>
  </si>
  <si>
    <t>Paranas (Wright)</t>
  </si>
  <si>
    <t>BILIRAN ELECTRIC COOPERATIVE, INC. (BILECO)</t>
  </si>
  <si>
    <t>Biliran</t>
  </si>
  <si>
    <t>Almeria</t>
  </si>
  <si>
    <t>Abuyog</t>
  </si>
  <si>
    <t>Burauen</t>
  </si>
  <si>
    <t>Dagami</t>
  </si>
  <si>
    <t>Dulag</t>
  </si>
  <si>
    <t>Julita</t>
  </si>
  <si>
    <t>Mahaplag</t>
  </si>
  <si>
    <t>Mayorga</t>
  </si>
  <si>
    <t>Tanauan</t>
  </si>
  <si>
    <t>Tolosa</t>
  </si>
  <si>
    <t>Tinambacan</t>
  </si>
  <si>
    <t>Laoang</t>
  </si>
  <si>
    <t>Lapinig</t>
  </si>
  <si>
    <t>Las Navas</t>
  </si>
  <si>
    <t>Mapanas</t>
  </si>
  <si>
    <t>Palapag</t>
  </si>
  <si>
    <t>Catubig</t>
  </si>
  <si>
    <t>Jaro</t>
  </si>
  <si>
    <t>Pastrana</t>
  </si>
  <si>
    <t>Tunga</t>
  </si>
  <si>
    <t>LEYTE II ELECTRIC COOPERATIVE, INC. (LEYECO II)</t>
  </si>
  <si>
    <t>Kawayan</t>
  </si>
  <si>
    <t>Bobon</t>
  </si>
  <si>
    <t>Gamay</t>
  </si>
  <si>
    <t>LEYTE V ELECTRIC COOPERATIVE, INC. (LEYECO V)</t>
  </si>
  <si>
    <t>Victoria</t>
  </si>
  <si>
    <t>Southern Leyte</t>
  </si>
  <si>
    <t>SOUTHERN LEYTE ELECTRIC COOPERATIVE, INC. (SOLECO)</t>
  </si>
  <si>
    <t>Gandara</t>
  </si>
  <si>
    <t>Balangiga</t>
  </si>
  <si>
    <t>Giporlos</t>
  </si>
  <si>
    <t>Jipapad</t>
  </si>
  <si>
    <t>Oras</t>
  </si>
  <si>
    <t>Quinapondan</t>
  </si>
  <si>
    <t>Sulat</t>
  </si>
  <si>
    <t>Taft</t>
  </si>
  <si>
    <t>MUNICIPALITIES/CITY</t>
  </si>
  <si>
    <t>S I T I O S</t>
  </si>
  <si>
    <t>Coverage</t>
  </si>
  <si>
    <t>Energized/Completed</t>
  </si>
  <si>
    <t>%</t>
  </si>
  <si>
    <t>First District</t>
  </si>
  <si>
    <t>Total</t>
  </si>
  <si>
    <t>Second District</t>
  </si>
  <si>
    <t>Third District</t>
  </si>
  <si>
    <t>Fifth District</t>
  </si>
  <si>
    <t>Javier (Bugho)</t>
  </si>
  <si>
    <t>DON ORESTES ROMUALDEZ ELECTRIC COOPERATIVE, INC. (DORELCO/LEYECO I)</t>
  </si>
  <si>
    <t>Brgy. San Roque, Tolosa, Leyte</t>
  </si>
  <si>
    <t>Fourth District</t>
  </si>
  <si>
    <t xml:space="preserve">Palo </t>
  </si>
  <si>
    <t>Real St. Sagkahan District, Tacloban City</t>
  </si>
  <si>
    <t>Brgy. San Roque, Tunga, Leyte</t>
  </si>
  <si>
    <t>Lone District</t>
  </si>
  <si>
    <t>Fifth District, Leyte</t>
  </si>
  <si>
    <t>Brgy. Lamak, Hilongos, Leyte</t>
  </si>
  <si>
    <t>Brgy. San Pablo, Ormoc City 6541</t>
  </si>
  <si>
    <t>City of Maasin</t>
  </si>
  <si>
    <t>San Juan (Cabalian)</t>
  </si>
  <si>
    <t>Nasaug, Maasin City, Southern Leyte</t>
  </si>
  <si>
    <t>Caray-caray, Naval, Biliran</t>
  </si>
  <si>
    <t>Capul</t>
  </si>
  <si>
    <t>Silvino Lobos</t>
  </si>
  <si>
    <t>Brgy. Magsaysay, Bobon, Northern Samar</t>
  </si>
  <si>
    <t>Almagro</t>
  </si>
  <si>
    <t>Matuguinao</t>
  </si>
  <si>
    <t>Brgy. Carayman, Calbayog City, Samar</t>
  </si>
  <si>
    <t>City of Catbalogan</t>
  </si>
  <si>
    <t>San Jose de Buan</t>
  </si>
  <si>
    <t>Brgy. Arado, Paranas, Samar</t>
  </si>
  <si>
    <t>City of Borongan</t>
  </si>
  <si>
    <t>Can-Avid</t>
  </si>
  <si>
    <t>General MacArthur</t>
  </si>
  <si>
    <t>Brgy. Cabong, Borongan, Eastern Samar</t>
  </si>
  <si>
    <t xml:space="preserve">STATUS OF ENERGIZATION </t>
  </si>
  <si>
    <t>REGION VIII</t>
  </si>
  <si>
    <t>B A R A N G A Y S</t>
  </si>
  <si>
    <t>C O N N E C T I O N S</t>
  </si>
  <si>
    <t>#Brgys</t>
  </si>
  <si>
    <t># Municipalities/Cities</t>
  </si>
  <si>
    <t>Served</t>
  </si>
  <si>
    <t>Regional</t>
  </si>
  <si>
    <t>Todate</t>
  </si>
  <si>
    <t xml:space="preserve">First District, Leyte   </t>
  </si>
  <si>
    <t>Municipalities</t>
  </si>
  <si>
    <t xml:space="preserve">Served </t>
  </si>
  <si>
    <t>By</t>
  </si>
  <si>
    <t>LEYECO III</t>
  </si>
  <si>
    <t xml:space="preserve">LEYECO II </t>
  </si>
  <si>
    <t>Tacloban City (Capital)</t>
  </si>
  <si>
    <t>LEYECO I</t>
  </si>
  <si>
    <t xml:space="preserve">Second District, Leyte   </t>
  </si>
  <si>
    <t xml:space="preserve">Third District, Leyte   </t>
  </si>
  <si>
    <t>LEYECO V</t>
  </si>
  <si>
    <t xml:space="preserve">Fourth District, Leyte  </t>
  </si>
  <si>
    <t xml:space="preserve">Fifth District, Leyte   </t>
  </si>
  <si>
    <t>LEYECO IV</t>
  </si>
  <si>
    <t>City of Baybay</t>
  </si>
  <si>
    <t xml:space="preserve">Lone District, Southern Leyte  </t>
  </si>
  <si>
    <t>SOLECO</t>
  </si>
  <si>
    <t xml:space="preserve">Lone District, Biliran  </t>
  </si>
  <si>
    <t>BILECO</t>
  </si>
  <si>
    <t>Maripipi</t>
  </si>
  <si>
    <t>MMPC</t>
  </si>
  <si>
    <t>Naval (Capital)</t>
  </si>
  <si>
    <t xml:space="preserve">Lone District, Eastern Samar   </t>
  </si>
  <si>
    <t>ESAMELCO</t>
  </si>
  <si>
    <t>City of Borongan (Capital)</t>
  </si>
  <si>
    <t xml:space="preserve">First District, Northern Samar   </t>
  </si>
  <si>
    <t>NORSAMELCO</t>
  </si>
  <si>
    <t>Catarman (Capital)</t>
  </si>
  <si>
    <t>Lope de Vega</t>
  </si>
  <si>
    <t xml:space="preserve">Second District, Northern Samar  </t>
  </si>
  <si>
    <t xml:space="preserve">First District, Western Samar   </t>
  </si>
  <si>
    <t>SAMELCO I</t>
  </si>
  <si>
    <t xml:space="preserve">Second District, Western Samar   </t>
  </si>
  <si>
    <t>SAMELCO II</t>
  </si>
  <si>
    <t>STATUS OF ENERGIZATION</t>
  </si>
  <si>
    <t>Legislative District</t>
  </si>
  <si>
    <t>TO</t>
  </si>
  <si>
    <t>Matalom*</t>
  </si>
  <si>
    <t>REGION VIII - EASTERN VISAYAS REGION</t>
  </si>
  <si>
    <t>ELECTRIC DISTRIBUTION UTILITIES</t>
  </si>
  <si>
    <t>MUNICIPALITIES/CITIES</t>
  </si>
  <si>
    <t>BARANGAYS</t>
  </si>
  <si>
    <t>SITIOS</t>
  </si>
  <si>
    <t>CONNECTIONS</t>
  </si>
  <si>
    <t>204050102000000</t>
  </si>
  <si>
    <t>204050103000000</t>
  </si>
  <si>
    <t>20 Oct 83</t>
  </si>
  <si>
    <t>17 Jun 83</t>
  </si>
  <si>
    <t>16 Oct 83</t>
  </si>
  <si>
    <t>15 Nov 85</t>
  </si>
  <si>
    <t>25 Jul 85</t>
  </si>
  <si>
    <t>26 Oct 85</t>
  </si>
  <si>
    <t>14 Dec 85</t>
  </si>
  <si>
    <t>ESAMELCO/HFMPC</t>
  </si>
  <si>
    <t>GEO-CODE</t>
  </si>
  <si>
    <t>Date of Energization</t>
  </si>
  <si>
    <t>Potential 2015 Census</t>
  </si>
  <si>
    <t>Coverage / Energized</t>
  </si>
  <si>
    <t>1. Leyte I</t>
  </si>
  <si>
    <t>2. Leyte II</t>
  </si>
  <si>
    <t>3. Leyte III</t>
  </si>
  <si>
    <t>4. Leyte IV</t>
  </si>
  <si>
    <t>5. Leyte V</t>
  </si>
  <si>
    <t>6. Southern Leyte</t>
  </si>
  <si>
    <t>7. Biliran</t>
  </si>
  <si>
    <t>8. Northern Samar</t>
  </si>
  <si>
    <t>9. Samar I</t>
  </si>
  <si>
    <t>10. Samar II</t>
  </si>
  <si>
    <t>11. Eastern Samar</t>
  </si>
  <si>
    <t>As of Dec 2018</t>
  </si>
  <si>
    <t>As of Sep 2019*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</si>
</sst>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[Red]\(0\)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2"/>
      <name val="Helv"/>
      <family val="0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Bookman Old Style"/>
      <family val="1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30"/>
      <name val="Arial"/>
      <family val="2"/>
    </font>
    <font>
      <sz val="8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8"/>
      <color rgb="FF000000"/>
      <name val="Arial"/>
      <family val="2"/>
    </font>
    <font>
      <sz val="8"/>
      <color rgb="FF0070C0"/>
      <name val="Arial"/>
      <family val="2"/>
    </font>
    <font>
      <b/>
      <sz val="10"/>
      <color rgb="FFFF0000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/>
      <bottom/>
    </border>
    <border>
      <left style="thin"/>
      <right style="thin"/>
      <top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medium"/>
    </border>
    <border>
      <left style="medium"/>
      <right/>
      <top/>
      <bottom style="medium"/>
    </border>
    <border>
      <left style="thin"/>
      <right/>
      <top style="medium"/>
      <bottom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/>
      <bottom style="medium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0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63" applyFont="1" applyBorder="1" applyAlignment="1">
      <alignment horizontal="center" vertical="center"/>
      <protection/>
    </xf>
    <xf numFmtId="0" fontId="3" fillId="0" borderId="12" xfId="0" applyFont="1" applyBorder="1" applyAlignment="1">
      <alignment horizontal="center" vertical="center"/>
    </xf>
    <xf numFmtId="0" fontId="3" fillId="0" borderId="13" xfId="63" applyFont="1" applyBorder="1" applyAlignment="1">
      <alignment horizontal="center" vertical="center"/>
      <protection/>
    </xf>
    <xf numFmtId="0" fontId="3" fillId="0" borderId="14" xfId="0" applyFont="1" applyBorder="1" applyAlignment="1">
      <alignment horizontal="center" vertical="center"/>
    </xf>
    <xf numFmtId="0" fontId="3" fillId="0" borderId="15" xfId="63" applyFont="1" applyBorder="1" applyAlignment="1">
      <alignment horizontal="center" vertical="center"/>
      <protection/>
    </xf>
    <xf numFmtId="0" fontId="3" fillId="0" borderId="16" xfId="63" applyFont="1" applyBorder="1" applyAlignment="1">
      <alignment horizontal="center" vertical="center"/>
      <protection/>
    </xf>
    <xf numFmtId="0" fontId="3" fillId="0" borderId="17" xfId="63" applyFont="1" applyBorder="1" applyAlignment="1">
      <alignment horizontal="center" vertical="center"/>
      <protection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3" fontId="3" fillId="0" borderId="20" xfId="0" applyNumberFormat="1" applyFont="1" applyBorder="1" applyAlignment="1">
      <alignment/>
    </xf>
    <xf numFmtId="0" fontId="3" fillId="0" borderId="11" xfId="0" applyFont="1" applyBorder="1" applyAlignment="1">
      <alignment/>
    </xf>
    <xf numFmtId="3" fontId="3" fillId="0" borderId="0" xfId="0" applyNumberFormat="1" applyFont="1" applyAlignment="1">
      <alignment/>
    </xf>
    <xf numFmtId="0" fontId="3" fillId="0" borderId="21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3" fontId="3" fillId="0" borderId="22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23" xfId="0" applyFont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3" fontId="3" fillId="0" borderId="24" xfId="0" applyNumberFormat="1" applyFont="1" applyBorder="1" applyAlignment="1">
      <alignment vertical="center"/>
    </xf>
    <xf numFmtId="3" fontId="3" fillId="0" borderId="24" xfId="0" applyNumberFormat="1" applyFont="1" applyBorder="1" applyAlignment="1">
      <alignment/>
    </xf>
    <xf numFmtId="3" fontId="3" fillId="0" borderId="25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3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5" xfId="0" applyFont="1" applyBorder="1" applyAlignment="1">
      <alignment/>
    </xf>
    <xf numFmtId="0" fontId="2" fillId="0" borderId="0" xfId="0" applyFont="1" applyAlignment="1">
      <alignment/>
    </xf>
    <xf numFmtId="0" fontId="3" fillId="0" borderId="26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3" fillId="0" borderId="22" xfId="0" applyFont="1" applyBorder="1" applyAlignment="1">
      <alignment/>
    </xf>
    <xf numFmtId="3" fontId="3" fillId="0" borderId="22" xfId="0" applyNumberFormat="1" applyFont="1" applyBorder="1" applyAlignment="1" quotePrefix="1">
      <alignment/>
    </xf>
    <xf numFmtId="0" fontId="7" fillId="0" borderId="0" xfId="64" applyFont="1" applyAlignment="1">
      <alignment vertical="center"/>
      <protection/>
    </xf>
    <xf numFmtId="0" fontId="4" fillId="0" borderId="0" xfId="64" applyFont="1" applyAlignment="1">
      <alignment horizontal="center" vertical="center"/>
      <protection/>
    </xf>
    <xf numFmtId="0" fontId="4" fillId="0" borderId="0" xfId="64" applyFont="1" applyAlignment="1">
      <alignment vertical="center"/>
      <protection/>
    </xf>
    <xf numFmtId="0" fontId="4" fillId="0" borderId="0" xfId="63" applyFont="1" applyAlignment="1">
      <alignment horizontal="center" vertical="center"/>
      <protection/>
    </xf>
    <xf numFmtId="0" fontId="9" fillId="0" borderId="26" xfId="64" applyFont="1" applyBorder="1" applyAlignment="1">
      <alignment vertical="center"/>
      <protection/>
    </xf>
    <xf numFmtId="0" fontId="4" fillId="0" borderId="27" xfId="64" applyFont="1" applyBorder="1" applyAlignment="1">
      <alignment vertical="center"/>
      <protection/>
    </xf>
    <xf numFmtId="164" fontId="4" fillId="0" borderId="27" xfId="42" applyNumberFormat="1" applyFont="1" applyBorder="1" applyAlignment="1">
      <alignment vertical="center"/>
    </xf>
    <xf numFmtId="0" fontId="4" fillId="0" borderId="26" xfId="64" applyFont="1" applyBorder="1" applyAlignment="1" quotePrefix="1">
      <alignment horizontal="right" vertical="center"/>
      <protection/>
    </xf>
    <xf numFmtId="164" fontId="4" fillId="0" borderId="0" xfId="42" applyNumberFormat="1" applyFont="1" applyAlignment="1">
      <alignment horizontal="left" vertical="center"/>
    </xf>
    <xf numFmtId="164" fontId="4" fillId="0" borderId="22" xfId="42" applyNumberFormat="1" applyFont="1" applyBorder="1" applyAlignment="1">
      <alignment horizontal="left" vertical="center"/>
    </xf>
    <xf numFmtId="164" fontId="4" fillId="0" borderId="22" xfId="42" applyNumberFormat="1" applyFont="1" applyBorder="1" applyAlignment="1">
      <alignment vertical="center"/>
    </xf>
    <xf numFmtId="1" fontId="4" fillId="0" borderId="22" xfId="42" applyNumberFormat="1" applyFont="1" applyBorder="1" applyAlignment="1">
      <alignment vertical="center"/>
    </xf>
    <xf numFmtId="0" fontId="9" fillId="0" borderId="26" xfId="64" applyFont="1" applyBorder="1" applyAlignment="1">
      <alignment horizontal="left" vertical="center"/>
      <protection/>
    </xf>
    <xf numFmtId="164" fontId="4" fillId="0" borderId="28" xfId="42" applyNumberFormat="1" applyFont="1" applyBorder="1" applyAlignment="1">
      <alignment horizontal="left" vertical="center"/>
    </xf>
    <xf numFmtId="164" fontId="8" fillId="0" borderId="29" xfId="42" applyNumberFormat="1" applyFont="1" applyBorder="1" applyAlignment="1">
      <alignment vertical="center"/>
    </xf>
    <xf numFmtId="1" fontId="8" fillId="0" borderId="29" xfId="42" applyNumberFormat="1" applyFont="1" applyBorder="1" applyAlignment="1">
      <alignment vertical="center"/>
    </xf>
    <xf numFmtId="3" fontId="8" fillId="0" borderId="29" xfId="64" applyNumberFormat="1" applyFont="1" applyBorder="1" applyAlignment="1">
      <alignment vertical="center"/>
      <protection/>
    </xf>
    <xf numFmtId="0" fontId="7" fillId="0" borderId="0" xfId="65" applyFont="1" applyAlignment="1">
      <alignment vertical="center"/>
      <protection/>
    </xf>
    <xf numFmtId="0" fontId="4" fillId="0" borderId="0" xfId="65" applyFont="1" applyAlignment="1">
      <alignment horizontal="center" vertical="center"/>
      <protection/>
    </xf>
    <xf numFmtId="0" fontId="4" fillId="0" borderId="0" xfId="65" applyFont="1" applyAlignment="1">
      <alignment vertical="center"/>
      <protection/>
    </xf>
    <xf numFmtId="3" fontId="4" fillId="0" borderId="0" xfId="65" applyNumberFormat="1" applyFont="1" applyAlignment="1">
      <alignment vertical="center"/>
      <protection/>
    </xf>
    <xf numFmtId="0" fontId="9" fillId="0" borderId="26" xfId="65" applyFont="1" applyBorder="1" applyAlignment="1">
      <alignment vertical="center"/>
      <protection/>
    </xf>
    <xf numFmtId="0" fontId="4" fillId="0" borderId="27" xfId="65" applyFont="1" applyBorder="1" applyAlignment="1">
      <alignment vertical="center"/>
      <protection/>
    </xf>
    <xf numFmtId="0" fontId="4" fillId="0" borderId="26" xfId="65" applyFont="1" applyBorder="1" applyAlignment="1" quotePrefix="1">
      <alignment horizontal="right" vertical="center"/>
      <protection/>
    </xf>
    <xf numFmtId="164" fontId="4" fillId="0" borderId="0" xfId="42" applyNumberFormat="1" applyFont="1" applyAlignment="1" quotePrefix="1">
      <alignment horizontal="left" vertical="center"/>
    </xf>
    <xf numFmtId="3" fontId="4" fillId="0" borderId="28" xfId="65" applyNumberFormat="1" applyFont="1" applyBorder="1" applyAlignment="1">
      <alignment vertical="center"/>
      <protection/>
    </xf>
    <xf numFmtId="3" fontId="8" fillId="0" borderId="29" xfId="65" applyNumberFormat="1" applyFont="1" applyBorder="1" applyAlignment="1">
      <alignment vertical="center"/>
      <protection/>
    </xf>
    <xf numFmtId="164" fontId="4" fillId="0" borderId="0" xfId="42" applyNumberFormat="1" applyFont="1" applyAlignment="1">
      <alignment vertical="center"/>
    </xf>
    <xf numFmtId="1" fontId="4" fillId="0" borderId="0" xfId="76" applyNumberFormat="1" applyFont="1" applyAlignment="1">
      <alignment vertical="center"/>
    </xf>
    <xf numFmtId="1" fontId="4" fillId="0" borderId="0" xfId="65" applyNumberFormat="1" applyFont="1" applyAlignment="1">
      <alignment vertical="center"/>
      <protection/>
    </xf>
    <xf numFmtId="0" fontId="7" fillId="0" borderId="0" xfId="66" applyFont="1" applyAlignment="1">
      <alignment vertical="center"/>
      <protection/>
    </xf>
    <xf numFmtId="0" fontId="4" fillId="0" borderId="0" xfId="66" applyFont="1" applyAlignment="1">
      <alignment horizontal="center" vertical="center"/>
      <protection/>
    </xf>
    <xf numFmtId="0" fontId="4" fillId="0" borderId="0" xfId="66" applyFont="1" applyAlignment="1">
      <alignment vertical="center"/>
      <protection/>
    </xf>
    <xf numFmtId="0" fontId="9" fillId="0" borderId="26" xfId="66" applyFont="1" applyBorder="1" applyAlignment="1">
      <alignment vertical="center"/>
      <protection/>
    </xf>
    <xf numFmtId="0" fontId="4" fillId="0" borderId="27" xfId="66" applyFont="1" applyBorder="1" applyAlignment="1">
      <alignment vertical="center"/>
      <protection/>
    </xf>
    <xf numFmtId="0" fontId="4" fillId="0" borderId="26" xfId="66" applyFont="1" applyBorder="1" applyAlignment="1" quotePrefix="1">
      <alignment horizontal="right" vertical="center"/>
      <protection/>
    </xf>
    <xf numFmtId="0" fontId="4" fillId="0" borderId="22" xfId="42" applyNumberFormat="1" applyFont="1" applyBorder="1" applyAlignment="1">
      <alignment horizontal="right" vertical="center"/>
    </xf>
    <xf numFmtId="0" fontId="9" fillId="0" borderId="26" xfId="66" applyFont="1" applyBorder="1" applyAlignment="1">
      <alignment horizontal="left" vertical="center"/>
      <protection/>
    </xf>
    <xf numFmtId="0" fontId="4" fillId="0" borderId="28" xfId="42" applyNumberFormat="1" applyFont="1" applyBorder="1" applyAlignment="1">
      <alignment horizontal="right" vertical="center"/>
    </xf>
    <xf numFmtId="0" fontId="7" fillId="0" borderId="0" xfId="67" applyFont="1" applyAlignment="1">
      <alignment vertical="center"/>
      <protection/>
    </xf>
    <xf numFmtId="0" fontId="4" fillId="0" borderId="0" xfId="67" applyFont="1" applyAlignment="1">
      <alignment horizontal="center" vertical="center"/>
      <protection/>
    </xf>
    <xf numFmtId="0" fontId="4" fillId="0" borderId="0" xfId="67" applyFont="1" applyAlignment="1">
      <alignment vertical="center"/>
      <protection/>
    </xf>
    <xf numFmtId="0" fontId="9" fillId="0" borderId="26" xfId="67" applyFont="1" applyBorder="1" applyAlignment="1">
      <alignment vertical="center"/>
      <protection/>
    </xf>
    <xf numFmtId="0" fontId="4" fillId="0" borderId="27" xfId="67" applyFont="1" applyBorder="1" applyAlignment="1">
      <alignment vertical="center"/>
      <protection/>
    </xf>
    <xf numFmtId="37" fontId="4" fillId="0" borderId="27" xfId="42" applyNumberFormat="1" applyFont="1" applyBorder="1" applyAlignment="1">
      <alignment vertical="center"/>
    </xf>
    <xf numFmtId="37" fontId="4" fillId="0" borderId="27" xfId="67" applyNumberFormat="1" applyFont="1" applyBorder="1" applyAlignment="1">
      <alignment vertical="center"/>
      <protection/>
    </xf>
    <xf numFmtId="0" fontId="4" fillId="0" borderId="26" xfId="67" applyFont="1" applyBorder="1" applyAlignment="1" quotePrefix="1">
      <alignment horizontal="right" vertical="center"/>
      <protection/>
    </xf>
    <xf numFmtId="0" fontId="7" fillId="0" borderId="0" xfId="68" applyFont="1" applyAlignment="1">
      <alignment vertical="center"/>
      <protection/>
    </xf>
    <xf numFmtId="0" fontId="4" fillId="0" borderId="0" xfId="68" applyFont="1" applyAlignment="1">
      <alignment horizontal="center" vertical="center"/>
      <protection/>
    </xf>
    <xf numFmtId="0" fontId="4" fillId="0" borderId="0" xfId="68" applyFont="1" applyAlignment="1">
      <alignment vertical="center"/>
      <protection/>
    </xf>
    <xf numFmtId="0" fontId="9" fillId="0" borderId="26" xfId="68" applyFont="1" applyBorder="1" applyAlignment="1">
      <alignment vertical="center"/>
      <protection/>
    </xf>
    <xf numFmtId="0" fontId="4" fillId="0" borderId="27" xfId="68" applyFont="1" applyBorder="1" applyAlignment="1">
      <alignment vertical="center"/>
      <protection/>
    </xf>
    <xf numFmtId="0" fontId="4" fillId="0" borderId="26" xfId="68" applyFont="1" applyBorder="1" applyAlignment="1" quotePrefix="1">
      <alignment horizontal="right" vertical="center"/>
      <protection/>
    </xf>
    <xf numFmtId="3" fontId="4" fillId="0" borderId="22" xfId="68" applyNumberFormat="1" applyFont="1" applyBorder="1" applyAlignment="1">
      <alignment vertical="center"/>
      <protection/>
    </xf>
    <xf numFmtId="0" fontId="9" fillId="0" borderId="26" xfId="68" applyFont="1" applyBorder="1" applyAlignment="1">
      <alignment horizontal="left" vertical="center"/>
      <protection/>
    </xf>
    <xf numFmtId="3" fontId="4" fillId="0" borderId="28" xfId="68" applyNumberFormat="1" applyFont="1" applyBorder="1" applyAlignment="1">
      <alignment vertical="center"/>
      <protection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9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6" xfId="0" applyFont="1" applyBorder="1" applyAlignment="1" quotePrefix="1">
      <alignment horizontal="right" vertical="center"/>
    </xf>
    <xf numFmtId="0" fontId="7" fillId="0" borderId="0" xfId="61" applyFont="1" applyAlignment="1">
      <alignment vertical="center"/>
      <protection/>
    </xf>
    <xf numFmtId="0" fontId="4" fillId="0" borderId="0" xfId="61" applyFont="1" applyAlignment="1">
      <alignment horizontal="center" vertical="center"/>
      <protection/>
    </xf>
    <xf numFmtId="0" fontId="4" fillId="0" borderId="0" xfId="61" applyFont="1" applyAlignment="1">
      <alignment vertical="center"/>
      <protection/>
    </xf>
    <xf numFmtId="0" fontId="9" fillId="0" borderId="26" xfId="61" applyFont="1" applyBorder="1" applyAlignment="1">
      <alignment vertical="center"/>
      <protection/>
    </xf>
    <xf numFmtId="0" fontId="4" fillId="0" borderId="27" xfId="61" applyFont="1" applyBorder="1" applyAlignment="1">
      <alignment vertical="center"/>
      <protection/>
    </xf>
    <xf numFmtId="0" fontId="4" fillId="0" borderId="26" xfId="61" applyFont="1" applyBorder="1" applyAlignment="1" quotePrefix="1">
      <alignment horizontal="right" vertical="center"/>
      <protection/>
    </xf>
    <xf numFmtId="0" fontId="7" fillId="0" borderId="0" xfId="69" applyFont="1" applyAlignment="1">
      <alignment vertical="center"/>
      <protection/>
    </xf>
    <xf numFmtId="0" fontId="4" fillId="0" borderId="0" xfId="69" applyFont="1" applyAlignment="1">
      <alignment horizontal="center" vertical="center"/>
      <protection/>
    </xf>
    <xf numFmtId="0" fontId="4" fillId="0" borderId="0" xfId="69" applyFont="1" applyAlignment="1">
      <alignment vertical="center"/>
      <protection/>
    </xf>
    <xf numFmtId="0" fontId="9" fillId="0" borderId="26" xfId="69" applyFont="1" applyBorder="1" applyAlignment="1">
      <alignment vertical="center"/>
      <protection/>
    </xf>
    <xf numFmtId="0" fontId="4" fillId="0" borderId="27" xfId="69" applyFont="1" applyBorder="1" applyAlignment="1">
      <alignment vertical="center"/>
      <protection/>
    </xf>
    <xf numFmtId="0" fontId="4" fillId="0" borderId="26" xfId="69" applyFont="1" applyBorder="1" applyAlignment="1" quotePrefix="1">
      <alignment horizontal="right" vertical="center"/>
      <protection/>
    </xf>
    <xf numFmtId="0" fontId="9" fillId="0" borderId="26" xfId="69" applyFont="1" applyBorder="1" applyAlignment="1">
      <alignment horizontal="left" vertical="center"/>
      <protection/>
    </xf>
    <xf numFmtId="0" fontId="7" fillId="0" borderId="0" xfId="72" applyFont="1" applyAlignment="1">
      <alignment vertical="center"/>
      <protection/>
    </xf>
    <xf numFmtId="0" fontId="4" fillId="0" borderId="0" xfId="72" applyFont="1" applyAlignment="1">
      <alignment horizontal="center" vertical="center"/>
      <protection/>
    </xf>
    <xf numFmtId="0" fontId="4" fillId="0" borderId="0" xfId="72" applyFont="1" applyAlignment="1">
      <alignment vertical="center"/>
      <protection/>
    </xf>
    <xf numFmtId="0" fontId="9" fillId="0" borderId="26" xfId="72" applyFont="1" applyBorder="1" applyAlignment="1">
      <alignment vertical="center"/>
      <protection/>
    </xf>
    <xf numFmtId="0" fontId="4" fillId="0" borderId="27" xfId="72" applyFont="1" applyBorder="1" applyAlignment="1">
      <alignment vertical="center"/>
      <protection/>
    </xf>
    <xf numFmtId="0" fontId="4" fillId="0" borderId="26" xfId="72" applyFont="1" applyBorder="1" applyAlignment="1" quotePrefix="1">
      <alignment horizontal="right" vertical="center"/>
      <protection/>
    </xf>
    <xf numFmtId="0" fontId="4" fillId="0" borderId="22" xfId="42" applyNumberFormat="1" applyFont="1" applyBorder="1" applyAlignment="1">
      <alignment vertical="center"/>
    </xf>
    <xf numFmtId="3" fontId="7" fillId="0" borderId="0" xfId="73" applyNumberFormat="1" applyFont="1" applyAlignment="1">
      <alignment vertical="center"/>
      <protection/>
    </xf>
    <xf numFmtId="0" fontId="7" fillId="0" borderId="0" xfId="73" applyFont="1" applyAlignment="1">
      <alignment vertical="center"/>
      <protection/>
    </xf>
    <xf numFmtId="0" fontId="4" fillId="0" borderId="0" xfId="73" applyFont="1" applyAlignment="1" quotePrefix="1">
      <alignment horizontal="center" vertical="center"/>
      <protection/>
    </xf>
    <xf numFmtId="3" fontId="4" fillId="0" borderId="0" xfId="73" applyNumberFormat="1" applyFont="1" applyAlignment="1">
      <alignment vertical="center"/>
      <protection/>
    </xf>
    <xf numFmtId="0" fontId="4" fillId="0" borderId="0" xfId="73" applyFont="1" applyAlignment="1">
      <alignment vertical="center"/>
      <protection/>
    </xf>
    <xf numFmtId="0" fontId="4" fillId="0" borderId="0" xfId="73" applyFont="1" applyAlignment="1">
      <alignment horizontal="center" vertical="center"/>
      <protection/>
    </xf>
    <xf numFmtId="0" fontId="9" fillId="0" borderId="26" xfId="73" applyFont="1" applyBorder="1" applyAlignment="1">
      <alignment vertical="center"/>
      <protection/>
    </xf>
    <xf numFmtId="0" fontId="4" fillId="0" borderId="27" xfId="73" applyFont="1" applyBorder="1" applyAlignment="1">
      <alignment vertical="center"/>
      <protection/>
    </xf>
    <xf numFmtId="0" fontId="4" fillId="0" borderId="26" xfId="73" applyFont="1" applyBorder="1" applyAlignment="1" quotePrefix="1">
      <alignment horizontal="right" vertical="center"/>
      <protection/>
    </xf>
    <xf numFmtId="3" fontId="4" fillId="0" borderId="22" xfId="73" applyNumberFormat="1" applyFont="1" applyBorder="1" applyAlignment="1">
      <alignment vertical="center"/>
      <protection/>
    </xf>
    <xf numFmtId="3" fontId="4" fillId="0" borderId="28" xfId="73" applyNumberFormat="1" applyFont="1" applyBorder="1" applyAlignment="1">
      <alignment vertical="center"/>
      <protection/>
    </xf>
    <xf numFmtId="0" fontId="7" fillId="0" borderId="0" xfId="62" applyFont="1" applyAlignment="1">
      <alignment vertical="center"/>
      <protection/>
    </xf>
    <xf numFmtId="0" fontId="4" fillId="0" borderId="0" xfId="62" applyFont="1" applyAlignment="1">
      <alignment horizontal="center" vertical="center"/>
      <protection/>
    </xf>
    <xf numFmtId="0" fontId="4" fillId="0" borderId="0" xfId="62" applyFont="1" applyAlignment="1">
      <alignment vertical="center"/>
      <protection/>
    </xf>
    <xf numFmtId="0" fontId="9" fillId="0" borderId="26" xfId="62" applyFont="1" applyBorder="1" applyAlignment="1">
      <alignment vertical="center"/>
      <protection/>
    </xf>
    <xf numFmtId="0" fontId="4" fillId="0" borderId="27" xfId="62" applyFont="1" applyBorder="1" applyAlignment="1">
      <alignment vertical="center"/>
      <protection/>
    </xf>
    <xf numFmtId="0" fontId="4" fillId="0" borderId="26" xfId="62" applyFont="1" applyBorder="1" applyAlignment="1" quotePrefix="1">
      <alignment horizontal="right" vertical="center"/>
      <protection/>
    </xf>
    <xf numFmtId="38" fontId="6" fillId="0" borderId="0" xfId="0" applyNumberFormat="1" applyFont="1" applyAlignment="1">
      <alignment vertical="center"/>
    </xf>
    <xf numFmtId="38" fontId="4" fillId="0" borderId="0" xfId="0" applyNumberFormat="1" applyFont="1" applyAlignment="1">
      <alignment vertical="center"/>
    </xf>
    <xf numFmtId="38" fontId="4" fillId="0" borderId="22" xfId="42" applyNumberFormat="1" applyFont="1" applyBorder="1" applyAlignment="1">
      <alignment vertical="center"/>
    </xf>
    <xf numFmtId="38" fontId="8" fillId="0" borderId="29" xfId="42" applyNumberFormat="1" applyFont="1" applyBorder="1" applyAlignment="1">
      <alignment vertical="center"/>
    </xf>
    <xf numFmtId="3" fontId="0" fillId="0" borderId="0" xfId="0" applyNumberFormat="1" applyAlignment="1">
      <alignment/>
    </xf>
    <xf numFmtId="3" fontId="7" fillId="0" borderId="0" xfId="65" applyNumberFormat="1" applyFont="1" applyAlignment="1">
      <alignment vertical="center"/>
      <protection/>
    </xf>
    <xf numFmtId="164" fontId="51" fillId="0" borderId="22" xfId="42" applyNumberFormat="1" applyFont="1" applyBorder="1" applyAlignment="1">
      <alignment vertical="center"/>
    </xf>
    <xf numFmtId="0" fontId="51" fillId="0" borderId="22" xfId="42" applyNumberFormat="1" applyFont="1" applyBorder="1" applyAlignment="1">
      <alignment vertical="center"/>
    </xf>
    <xf numFmtId="3" fontId="4" fillId="0" borderId="22" xfId="0" applyNumberFormat="1" applyFont="1" applyBorder="1" applyAlignment="1">
      <alignment vertical="center"/>
    </xf>
    <xf numFmtId="3" fontId="4" fillId="0" borderId="22" xfId="42" applyNumberFormat="1" applyFont="1" applyBorder="1" applyAlignment="1">
      <alignment vertical="center"/>
    </xf>
    <xf numFmtId="3" fontId="4" fillId="0" borderId="28" xfId="0" applyNumberFormat="1" applyFont="1" applyBorder="1" applyAlignment="1">
      <alignment vertical="center"/>
    </xf>
    <xf numFmtId="3" fontId="4" fillId="0" borderId="22" xfId="65" applyNumberFormat="1" applyFont="1" applyBorder="1" applyAlignment="1">
      <alignment vertical="center"/>
      <protection/>
    </xf>
    <xf numFmtId="3" fontId="4" fillId="0" borderId="22" xfId="69" applyNumberFormat="1" applyFont="1" applyBorder="1" applyAlignment="1">
      <alignment vertical="center"/>
      <protection/>
    </xf>
    <xf numFmtId="3" fontId="4" fillId="0" borderId="28" xfId="69" applyNumberFormat="1" applyFont="1" applyBorder="1" applyAlignment="1">
      <alignment vertical="center"/>
      <protection/>
    </xf>
    <xf numFmtId="3" fontId="8" fillId="0" borderId="29" xfId="42" applyNumberFormat="1" applyFont="1" applyBorder="1" applyAlignment="1">
      <alignment vertical="center"/>
    </xf>
    <xf numFmtId="3" fontId="4" fillId="0" borderId="22" xfId="67" applyNumberFormat="1" applyFont="1" applyBorder="1" applyAlignment="1">
      <alignment vertical="center"/>
      <protection/>
    </xf>
    <xf numFmtId="3" fontId="4" fillId="0" borderId="28" xfId="67" applyNumberFormat="1" applyFont="1" applyBorder="1" applyAlignment="1">
      <alignment vertical="center"/>
      <protection/>
    </xf>
    <xf numFmtId="3" fontId="4" fillId="0" borderId="22" xfId="62" applyNumberFormat="1" applyFont="1" applyBorder="1" applyAlignment="1">
      <alignment vertical="center"/>
      <protection/>
    </xf>
    <xf numFmtId="3" fontId="4" fillId="0" borderId="28" xfId="62" applyNumberFormat="1" applyFont="1" applyBorder="1" applyAlignment="1">
      <alignment vertical="center"/>
      <protection/>
    </xf>
    <xf numFmtId="3" fontId="4" fillId="0" borderId="22" xfId="64" applyNumberFormat="1" applyFont="1" applyBorder="1" applyAlignment="1">
      <alignment vertical="center"/>
      <protection/>
    </xf>
    <xf numFmtId="3" fontId="4" fillId="0" borderId="28" xfId="64" applyNumberFormat="1" applyFont="1" applyBorder="1" applyAlignment="1">
      <alignment vertical="center"/>
      <protection/>
    </xf>
    <xf numFmtId="3" fontId="4" fillId="0" borderId="22" xfId="72" applyNumberFormat="1" applyFont="1" applyBorder="1" applyAlignment="1">
      <alignment vertical="center"/>
      <protection/>
    </xf>
    <xf numFmtId="3" fontId="4" fillId="0" borderId="28" xfId="72" applyNumberFormat="1" applyFont="1" applyBorder="1" applyAlignment="1">
      <alignment vertical="center"/>
      <protection/>
    </xf>
    <xf numFmtId="3" fontId="4" fillId="0" borderId="22" xfId="66" applyNumberFormat="1" applyFont="1" applyBorder="1" applyAlignment="1">
      <alignment vertical="center"/>
      <protection/>
    </xf>
    <xf numFmtId="3" fontId="4" fillId="0" borderId="28" xfId="66" applyNumberFormat="1" applyFont="1" applyBorder="1" applyAlignment="1">
      <alignment vertical="center"/>
      <protection/>
    </xf>
    <xf numFmtId="3" fontId="4" fillId="0" borderId="28" xfId="61" applyNumberFormat="1" applyFont="1" applyBorder="1" applyAlignment="1">
      <alignment vertical="center"/>
      <protection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52" fillId="0" borderId="27" xfId="71" applyNumberFormat="1" applyFont="1" applyBorder="1" applyAlignment="1">
      <alignment vertical="center"/>
      <protection/>
    </xf>
    <xf numFmtId="3" fontId="51" fillId="0" borderId="22" xfId="61" applyNumberFormat="1" applyFont="1" applyBorder="1" applyAlignment="1">
      <alignment horizontal="right" vertical="center"/>
      <protection/>
    </xf>
    <xf numFmtId="164" fontId="4" fillId="0" borderId="22" xfId="42" applyNumberFormat="1" applyFont="1" applyBorder="1" applyAlignment="1" quotePrefix="1">
      <alignment horizontal="left" vertical="center"/>
    </xf>
    <xf numFmtId="0" fontId="51" fillId="0" borderId="27" xfId="0" applyFont="1" applyBorder="1" applyAlignment="1">
      <alignment horizontal="center"/>
    </xf>
    <xf numFmtId="1" fontId="53" fillId="0" borderId="22" xfId="0" applyNumberFormat="1" applyFont="1" applyBorder="1" applyAlignment="1">
      <alignment horizontal="center" vertical="top"/>
    </xf>
    <xf numFmtId="0" fontId="51" fillId="0" borderId="22" xfId="0" applyFont="1" applyBorder="1" applyAlignment="1">
      <alignment horizontal="center"/>
    </xf>
    <xf numFmtId="0" fontId="4" fillId="0" borderId="28" xfId="64" applyFont="1" applyBorder="1" applyAlignment="1">
      <alignment vertical="center"/>
      <protection/>
    </xf>
    <xf numFmtId="0" fontId="4" fillId="0" borderId="22" xfId="62" applyFont="1" applyBorder="1" applyAlignment="1">
      <alignment vertical="center"/>
      <protection/>
    </xf>
    <xf numFmtId="0" fontId="4" fillId="0" borderId="28" xfId="62" applyFont="1" applyBorder="1" applyAlignment="1">
      <alignment vertical="center"/>
      <protection/>
    </xf>
    <xf numFmtId="0" fontId="4" fillId="0" borderId="22" xfId="73" applyFont="1" applyBorder="1" applyAlignment="1">
      <alignment vertical="center"/>
      <protection/>
    </xf>
    <xf numFmtId="0" fontId="4" fillId="0" borderId="28" xfId="73" applyFont="1" applyBorder="1" applyAlignment="1">
      <alignment vertical="center"/>
      <protection/>
    </xf>
    <xf numFmtId="0" fontId="4" fillId="0" borderId="22" xfId="72" applyFont="1" applyBorder="1" applyAlignment="1">
      <alignment vertical="center"/>
      <protection/>
    </xf>
    <xf numFmtId="1" fontId="53" fillId="0" borderId="22" xfId="0" applyNumberFormat="1" applyFont="1" applyBorder="1" applyAlignment="1">
      <alignment horizontal="center" vertical="top" wrapText="1"/>
    </xf>
    <xf numFmtId="0" fontId="4" fillId="0" borderId="28" xfId="72" applyFont="1" applyBorder="1" applyAlignment="1">
      <alignment vertical="center"/>
      <protection/>
    </xf>
    <xf numFmtId="0" fontId="4" fillId="0" borderId="22" xfId="69" applyFont="1" applyBorder="1" applyAlignment="1">
      <alignment vertical="center"/>
      <protection/>
    </xf>
    <xf numFmtId="0" fontId="4" fillId="0" borderId="28" xfId="69" applyFont="1" applyBorder="1" applyAlignment="1">
      <alignment vertical="center"/>
      <protection/>
    </xf>
    <xf numFmtId="0" fontId="4" fillId="0" borderId="22" xfId="61" applyFont="1" applyBorder="1" applyAlignment="1">
      <alignment vertical="center"/>
      <protection/>
    </xf>
    <xf numFmtId="0" fontId="4" fillId="0" borderId="28" xfId="61" applyFont="1" applyBorder="1" applyAlignment="1">
      <alignment vertical="center"/>
      <protection/>
    </xf>
    <xf numFmtId="0" fontId="4" fillId="0" borderId="22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2" xfId="68" applyFont="1" applyBorder="1" applyAlignment="1">
      <alignment vertical="center"/>
      <protection/>
    </xf>
    <xf numFmtId="0" fontId="4" fillId="0" borderId="28" xfId="68" applyFont="1" applyBorder="1" applyAlignment="1">
      <alignment vertical="center"/>
      <protection/>
    </xf>
    <xf numFmtId="0" fontId="4" fillId="0" borderId="22" xfId="67" applyFont="1" applyBorder="1" applyAlignment="1">
      <alignment vertical="center"/>
      <protection/>
    </xf>
    <xf numFmtId="0" fontId="4" fillId="0" borderId="28" xfId="67" applyFont="1" applyBorder="1" applyAlignment="1">
      <alignment vertical="center"/>
      <protection/>
    </xf>
    <xf numFmtId="0" fontId="4" fillId="0" borderId="28" xfId="66" applyFont="1" applyBorder="1" applyAlignment="1">
      <alignment vertical="center"/>
      <protection/>
    </xf>
    <xf numFmtId="0" fontId="4" fillId="0" borderId="22" xfId="65" applyFont="1" applyBorder="1" applyAlignment="1">
      <alignment vertical="center"/>
      <protection/>
    </xf>
    <xf numFmtId="0" fontId="4" fillId="0" borderId="28" xfId="65" applyFont="1" applyBorder="1" applyAlignment="1">
      <alignment vertical="center"/>
      <protection/>
    </xf>
    <xf numFmtId="17" fontId="4" fillId="0" borderId="0" xfId="0" applyNumberFormat="1" applyFont="1" applyAlignment="1">
      <alignment/>
    </xf>
    <xf numFmtId="3" fontId="8" fillId="0" borderId="28" xfId="65" applyNumberFormat="1" applyFont="1" applyBorder="1" applyAlignment="1">
      <alignment vertical="center"/>
      <protection/>
    </xf>
    <xf numFmtId="0" fontId="9" fillId="0" borderId="29" xfId="0" applyFont="1" applyBorder="1" applyAlignment="1">
      <alignment horizontal="center" vertical="center"/>
    </xf>
    <xf numFmtId="0" fontId="4" fillId="0" borderId="0" xfId="70" applyFont="1" applyAlignment="1">
      <alignment vertical="center"/>
      <protection/>
    </xf>
    <xf numFmtId="0" fontId="9" fillId="0" borderId="29" xfId="63" applyFont="1" applyBorder="1" applyAlignment="1">
      <alignment horizontal="center" vertical="center"/>
      <protection/>
    </xf>
    <xf numFmtId="0" fontId="9" fillId="0" borderId="30" xfId="63" applyFont="1" applyBorder="1" applyAlignment="1">
      <alignment horizontal="center" vertical="center"/>
      <protection/>
    </xf>
    <xf numFmtId="165" fontId="9" fillId="0" borderId="29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/>
    </xf>
    <xf numFmtId="0" fontId="4" fillId="0" borderId="31" xfId="64" applyFont="1" applyBorder="1" applyAlignment="1">
      <alignment vertical="center"/>
      <protection/>
    </xf>
    <xf numFmtId="164" fontId="4" fillId="0" borderId="31" xfId="0" applyNumberFormat="1" applyFont="1" applyBorder="1" applyAlignment="1">
      <alignment/>
    </xf>
    <xf numFmtId="0" fontId="4" fillId="0" borderId="0" xfId="62" applyFont="1" applyAlignment="1">
      <alignment horizontal="center" vertical="center"/>
      <protection/>
    </xf>
    <xf numFmtId="0" fontId="4" fillId="0" borderId="0" xfId="69" applyFont="1" applyAlignment="1">
      <alignment horizontal="center" vertical="center"/>
      <protection/>
    </xf>
    <xf numFmtId="0" fontId="4" fillId="0" borderId="0" xfId="68" applyFont="1" applyAlignment="1">
      <alignment horizontal="center" vertical="center"/>
      <protection/>
    </xf>
    <xf numFmtId="0" fontId="4" fillId="0" borderId="0" xfId="63" applyFont="1" applyAlignment="1">
      <alignment horizontal="center" vertical="center"/>
      <protection/>
    </xf>
    <xf numFmtId="0" fontId="4" fillId="0" borderId="0" xfId="64" applyFont="1" applyAlignment="1">
      <alignment horizontal="center" vertical="center"/>
      <protection/>
    </xf>
    <xf numFmtId="0" fontId="4" fillId="0" borderId="0" xfId="65" applyFont="1" applyAlignment="1">
      <alignment horizontal="center" vertical="center"/>
      <protection/>
    </xf>
    <xf numFmtId="0" fontId="4" fillId="0" borderId="0" xfId="66" applyFont="1" applyAlignment="1">
      <alignment horizontal="center" vertical="center"/>
      <protection/>
    </xf>
    <xf numFmtId="0" fontId="4" fillId="0" borderId="0" xfId="67" applyFont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4" fillId="0" borderId="0" xfId="61" applyFont="1" applyAlignment="1">
      <alignment horizontal="center" vertical="center"/>
      <protection/>
    </xf>
    <xf numFmtId="0" fontId="4" fillId="0" borderId="0" xfId="72" applyFont="1" applyAlignment="1">
      <alignment horizontal="center" vertical="center"/>
      <protection/>
    </xf>
    <xf numFmtId="0" fontId="7" fillId="0" borderId="0" xfId="64" applyFont="1" applyBorder="1" applyAlignment="1">
      <alignment vertical="center"/>
      <protection/>
    </xf>
    <xf numFmtId="0" fontId="7" fillId="0" borderId="0" xfId="0" applyFont="1" applyBorder="1" applyAlignment="1">
      <alignment vertical="center"/>
    </xf>
    <xf numFmtId="0" fontId="4" fillId="0" borderId="0" xfId="64" applyFont="1" applyBorder="1" applyAlignment="1">
      <alignment vertical="center"/>
      <protection/>
    </xf>
    <xf numFmtId="43" fontId="4" fillId="0" borderId="0" xfId="42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64" applyFont="1" applyBorder="1" applyAlignment="1">
      <alignment horizontal="center" vertical="center"/>
      <protection/>
    </xf>
    <xf numFmtId="0" fontId="4" fillId="0" borderId="0" xfId="63" applyFont="1" applyBorder="1" applyAlignment="1">
      <alignment horizontal="center" vertical="center"/>
      <protection/>
    </xf>
    <xf numFmtId="0" fontId="4" fillId="0" borderId="0" xfId="70" applyFont="1" applyBorder="1" applyAlignment="1">
      <alignment vertical="center"/>
      <protection/>
    </xf>
    <xf numFmtId="164" fontId="9" fillId="0" borderId="0" xfId="44" applyNumberFormat="1" applyFont="1" applyBorder="1" applyAlignment="1">
      <alignment horizontal="center" vertical="center"/>
    </xf>
    <xf numFmtId="0" fontId="9" fillId="0" borderId="0" xfId="63" applyFont="1" applyBorder="1" applyAlignment="1">
      <alignment horizontal="center" vertical="center"/>
      <protection/>
    </xf>
    <xf numFmtId="164" fontId="4" fillId="0" borderId="0" xfId="42" applyNumberFormat="1" applyFont="1" applyBorder="1" applyAlignment="1">
      <alignment vertical="center"/>
    </xf>
    <xf numFmtId="3" fontId="4" fillId="0" borderId="0" xfId="64" applyNumberFormat="1" applyFont="1" applyBorder="1" applyAlignment="1">
      <alignment vertical="center"/>
      <protection/>
    </xf>
    <xf numFmtId="3" fontId="52" fillId="0" borderId="0" xfId="42" applyNumberFormat="1" applyFont="1" applyBorder="1" applyAlignment="1">
      <alignment vertical="center"/>
    </xf>
    <xf numFmtId="3" fontId="4" fillId="0" borderId="0" xfId="42" applyNumberFormat="1" applyFont="1" applyBorder="1" applyAlignment="1">
      <alignment vertical="center"/>
    </xf>
    <xf numFmtId="164" fontId="4" fillId="0" borderId="0" xfId="64" applyNumberFormat="1" applyFont="1" applyBorder="1" applyAlignment="1">
      <alignment vertical="center"/>
      <protection/>
    </xf>
    <xf numFmtId="164" fontId="8" fillId="0" borderId="0" xfId="42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7" fillId="0" borderId="0" xfId="65" applyFont="1" applyBorder="1" applyAlignment="1">
      <alignment vertical="center"/>
      <protection/>
    </xf>
    <xf numFmtId="0" fontId="4" fillId="0" borderId="0" xfId="65" applyFont="1" applyBorder="1" applyAlignment="1">
      <alignment vertical="center"/>
      <protection/>
    </xf>
    <xf numFmtId="0" fontId="4" fillId="0" borderId="0" xfId="65" applyFont="1" applyBorder="1" applyAlignment="1">
      <alignment horizontal="center" vertical="center"/>
      <protection/>
    </xf>
    <xf numFmtId="3" fontId="4" fillId="0" borderId="0" xfId="65" applyNumberFormat="1" applyFont="1" applyBorder="1" applyAlignment="1">
      <alignment vertical="center"/>
      <protection/>
    </xf>
    <xf numFmtId="17" fontId="4" fillId="0" borderId="0" xfId="0" applyNumberFormat="1" applyFont="1" applyBorder="1" applyAlignment="1">
      <alignment/>
    </xf>
    <xf numFmtId="1" fontId="4" fillId="0" borderId="0" xfId="65" applyNumberFormat="1" applyFont="1" applyBorder="1" applyAlignment="1">
      <alignment vertical="center"/>
      <protection/>
    </xf>
    <xf numFmtId="0" fontId="7" fillId="0" borderId="0" xfId="66" applyFont="1" applyBorder="1" applyAlignment="1">
      <alignment vertical="center"/>
      <protection/>
    </xf>
    <xf numFmtId="0" fontId="4" fillId="0" borderId="0" xfId="66" applyFont="1" applyBorder="1" applyAlignment="1">
      <alignment vertical="center"/>
      <protection/>
    </xf>
    <xf numFmtId="0" fontId="4" fillId="0" borderId="0" xfId="66" applyFont="1" applyBorder="1" applyAlignment="1">
      <alignment horizontal="center" vertical="center"/>
      <protection/>
    </xf>
    <xf numFmtId="3" fontId="4" fillId="0" borderId="0" xfId="66" applyNumberFormat="1" applyFont="1" applyBorder="1" applyAlignment="1">
      <alignment vertical="center"/>
      <protection/>
    </xf>
    <xf numFmtId="0" fontId="7" fillId="0" borderId="0" xfId="67" applyFont="1" applyBorder="1" applyAlignment="1">
      <alignment vertical="center"/>
      <protection/>
    </xf>
    <xf numFmtId="0" fontId="4" fillId="0" borderId="0" xfId="67" applyFont="1" applyBorder="1" applyAlignment="1">
      <alignment vertical="center"/>
      <protection/>
    </xf>
    <xf numFmtId="0" fontId="4" fillId="0" borderId="0" xfId="67" applyFont="1" applyBorder="1" applyAlignment="1">
      <alignment horizontal="center" vertical="center"/>
      <protection/>
    </xf>
    <xf numFmtId="37" fontId="4" fillId="0" borderId="0" xfId="42" applyNumberFormat="1" applyFont="1" applyBorder="1" applyAlignment="1">
      <alignment vertical="center"/>
    </xf>
    <xf numFmtId="37" fontId="4" fillId="0" borderId="0" xfId="67" applyNumberFormat="1" applyFont="1" applyBorder="1" applyAlignment="1">
      <alignment vertical="center"/>
      <protection/>
    </xf>
    <xf numFmtId="3" fontId="4" fillId="0" borderId="0" xfId="67" applyNumberFormat="1" applyFont="1" applyBorder="1" applyAlignment="1">
      <alignment vertical="center"/>
      <protection/>
    </xf>
    <xf numFmtId="0" fontId="7" fillId="0" borderId="0" xfId="68" applyFont="1" applyBorder="1" applyAlignment="1">
      <alignment vertical="center"/>
      <protection/>
    </xf>
    <xf numFmtId="0" fontId="4" fillId="0" borderId="0" xfId="68" applyFont="1" applyBorder="1" applyAlignment="1">
      <alignment vertical="center"/>
      <protection/>
    </xf>
    <xf numFmtId="0" fontId="4" fillId="0" borderId="0" xfId="68" applyFont="1" applyBorder="1" applyAlignment="1">
      <alignment horizontal="center" vertical="center"/>
      <protection/>
    </xf>
    <xf numFmtId="3" fontId="4" fillId="0" borderId="0" xfId="68" applyNumberFormat="1" applyFont="1" applyBorder="1" applyAlignment="1">
      <alignment vertical="center"/>
      <protection/>
    </xf>
    <xf numFmtId="3" fontId="0" fillId="0" borderId="0" xfId="0" applyNumberFormat="1" applyBorder="1" applyAlignment="1">
      <alignment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vertical="center"/>
    </xf>
    <xf numFmtId="0" fontId="7" fillId="0" borderId="0" xfId="61" applyFont="1" applyBorder="1" applyAlignment="1">
      <alignment vertical="center"/>
      <protection/>
    </xf>
    <xf numFmtId="0" fontId="4" fillId="0" borderId="0" xfId="61" applyFont="1" applyBorder="1" applyAlignment="1">
      <alignment vertical="center"/>
      <protection/>
    </xf>
    <xf numFmtId="0" fontId="4" fillId="0" borderId="0" xfId="61" applyFont="1" applyBorder="1" applyAlignment="1">
      <alignment horizontal="center" vertical="center"/>
      <protection/>
    </xf>
    <xf numFmtId="3" fontId="51" fillId="0" borderId="0" xfId="61" applyNumberFormat="1" applyFont="1" applyBorder="1" applyAlignment="1">
      <alignment horizontal="right" vertical="center"/>
      <protection/>
    </xf>
    <xf numFmtId="3" fontId="4" fillId="0" borderId="0" xfId="61" applyNumberFormat="1" applyFont="1" applyBorder="1" applyAlignment="1">
      <alignment vertical="center"/>
      <protection/>
    </xf>
    <xf numFmtId="3" fontId="54" fillId="0" borderId="0" xfId="42" applyNumberFormat="1" applyFont="1" applyBorder="1" applyAlignment="1">
      <alignment vertical="center"/>
    </xf>
    <xf numFmtId="0" fontId="7" fillId="0" borderId="0" xfId="69" applyFont="1" applyBorder="1" applyAlignment="1">
      <alignment vertical="center"/>
      <protection/>
    </xf>
    <xf numFmtId="0" fontId="4" fillId="0" borderId="0" xfId="69" applyFont="1" applyBorder="1" applyAlignment="1">
      <alignment vertical="center"/>
      <protection/>
    </xf>
    <xf numFmtId="0" fontId="4" fillId="0" borderId="0" xfId="69" applyFont="1" applyBorder="1" applyAlignment="1">
      <alignment horizontal="center" vertical="center"/>
      <protection/>
    </xf>
    <xf numFmtId="3" fontId="52" fillId="0" borderId="0" xfId="71" applyNumberFormat="1" applyFont="1" applyBorder="1" applyAlignment="1">
      <alignment vertical="center"/>
      <protection/>
    </xf>
    <xf numFmtId="3" fontId="4" fillId="0" borderId="0" xfId="69" applyNumberFormat="1" applyFont="1" applyBorder="1" applyAlignment="1">
      <alignment vertical="center"/>
      <protection/>
    </xf>
    <xf numFmtId="3" fontId="8" fillId="0" borderId="0" xfId="42" applyNumberFormat="1" applyFont="1" applyBorder="1" applyAlignment="1">
      <alignment vertical="center"/>
    </xf>
    <xf numFmtId="0" fontId="7" fillId="0" borderId="0" xfId="72" applyFont="1" applyBorder="1" applyAlignment="1">
      <alignment vertical="center"/>
      <protection/>
    </xf>
    <xf numFmtId="0" fontId="4" fillId="0" borderId="0" xfId="72" applyFont="1" applyBorder="1" applyAlignment="1">
      <alignment vertical="center"/>
      <protection/>
    </xf>
    <xf numFmtId="0" fontId="4" fillId="0" borderId="0" xfId="72" applyFont="1" applyBorder="1" applyAlignment="1">
      <alignment horizontal="center" vertical="center"/>
      <protection/>
    </xf>
    <xf numFmtId="3" fontId="4" fillId="0" borderId="0" xfId="72" applyNumberFormat="1" applyFont="1" applyBorder="1" applyAlignment="1">
      <alignment vertical="center"/>
      <protection/>
    </xf>
    <xf numFmtId="0" fontId="7" fillId="0" borderId="0" xfId="73" applyFont="1" applyBorder="1" applyAlignment="1">
      <alignment vertical="center"/>
      <protection/>
    </xf>
    <xf numFmtId="0" fontId="4" fillId="0" borderId="0" xfId="73" applyFont="1" applyBorder="1" applyAlignment="1">
      <alignment vertical="center"/>
      <protection/>
    </xf>
    <xf numFmtId="0" fontId="4" fillId="0" borderId="0" xfId="73" applyFont="1" applyBorder="1" applyAlignment="1">
      <alignment horizontal="center" vertical="center"/>
      <protection/>
    </xf>
    <xf numFmtId="3" fontId="4" fillId="0" borderId="0" xfId="73" applyNumberFormat="1" applyFont="1" applyBorder="1" applyAlignment="1">
      <alignment vertical="center"/>
      <protection/>
    </xf>
    <xf numFmtId="164" fontId="52" fillId="0" borderId="0" xfId="42" applyNumberFormat="1" applyFont="1" applyBorder="1" applyAlignment="1">
      <alignment vertical="center"/>
    </xf>
    <xf numFmtId="0" fontId="7" fillId="0" borderId="0" xfId="62" applyFont="1" applyBorder="1" applyAlignment="1">
      <alignment vertical="center"/>
      <protection/>
    </xf>
    <xf numFmtId="0" fontId="4" fillId="0" borderId="0" xfId="62" applyFont="1" applyBorder="1" applyAlignment="1">
      <alignment vertical="center"/>
      <protection/>
    </xf>
    <xf numFmtId="0" fontId="4" fillId="0" borderId="0" xfId="62" applyFont="1" applyBorder="1" applyAlignment="1">
      <alignment horizontal="center" vertical="center"/>
      <protection/>
    </xf>
    <xf numFmtId="3" fontId="4" fillId="0" borderId="0" xfId="62" applyNumberFormat="1" applyFont="1" applyBorder="1" applyAlignment="1">
      <alignment vertical="center"/>
      <protection/>
    </xf>
    <xf numFmtId="38" fontId="6" fillId="0" borderId="0" xfId="0" applyNumberFormat="1" applyFont="1" applyBorder="1" applyAlignment="1">
      <alignment vertical="center"/>
    </xf>
    <xf numFmtId="38" fontId="4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38" fontId="4" fillId="0" borderId="0" xfId="42" applyNumberFormat="1" applyFont="1" applyBorder="1" applyAlignment="1">
      <alignment vertical="center"/>
    </xf>
    <xf numFmtId="38" fontId="8" fillId="0" borderId="0" xfId="42" applyNumberFormat="1" applyFont="1" applyBorder="1" applyAlignment="1">
      <alignment vertical="center"/>
    </xf>
    <xf numFmtId="43" fontId="4" fillId="0" borderId="27" xfId="42" applyFont="1" applyBorder="1" applyAlignment="1">
      <alignment vertical="center"/>
    </xf>
    <xf numFmtId="4" fontId="4" fillId="0" borderId="22" xfId="42" applyNumberFormat="1" applyFont="1" applyBorder="1" applyAlignment="1">
      <alignment vertical="center"/>
    </xf>
    <xf numFmtId="0" fontId="4" fillId="0" borderId="0" xfId="62" applyFont="1" applyAlignment="1">
      <alignment horizontal="center" vertical="center"/>
      <protection/>
    </xf>
    <xf numFmtId="0" fontId="4" fillId="0" borderId="0" xfId="69" applyFont="1" applyAlignment="1">
      <alignment horizontal="center" vertical="center"/>
      <protection/>
    </xf>
    <xf numFmtId="0" fontId="4" fillId="0" borderId="0" xfId="68" applyFont="1" applyAlignment="1">
      <alignment horizontal="center" vertical="center"/>
      <protection/>
    </xf>
    <xf numFmtId="0" fontId="4" fillId="0" borderId="0" xfId="63" applyFont="1" applyAlignment="1">
      <alignment horizontal="center" vertical="center"/>
      <protection/>
    </xf>
    <xf numFmtId="0" fontId="4" fillId="0" borderId="0" xfId="64" applyFont="1" applyAlignment="1">
      <alignment horizontal="center" vertical="center"/>
      <protection/>
    </xf>
    <xf numFmtId="0" fontId="4" fillId="0" borderId="0" xfId="65" applyFont="1" applyAlignment="1">
      <alignment horizontal="center" vertical="center"/>
      <protection/>
    </xf>
    <xf numFmtId="0" fontId="4" fillId="0" borderId="0" xfId="66" applyFont="1" applyAlignment="1">
      <alignment horizontal="center" vertical="center"/>
      <protection/>
    </xf>
    <xf numFmtId="0" fontId="4" fillId="0" borderId="0" xfId="67" applyFont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4" fillId="0" borderId="0" xfId="61" applyFont="1" applyAlignment="1">
      <alignment horizontal="center" vertical="center"/>
      <protection/>
    </xf>
    <xf numFmtId="0" fontId="4" fillId="0" borderId="0" xfId="72" applyFont="1" applyAlignment="1">
      <alignment horizontal="center" vertical="center"/>
      <protection/>
    </xf>
    <xf numFmtId="0" fontId="9" fillId="0" borderId="29" xfId="63" applyFont="1" applyBorder="1" applyAlignment="1">
      <alignment horizontal="center" vertical="center" wrapText="1"/>
      <protection/>
    </xf>
    <xf numFmtId="3" fontId="4" fillId="0" borderId="32" xfId="63" applyNumberFormat="1" applyFont="1" applyFill="1" applyBorder="1" applyAlignment="1">
      <alignment horizontal="center" vertical="center"/>
      <protection/>
    </xf>
    <xf numFmtId="3" fontId="52" fillId="0" borderId="22" xfId="42" applyNumberFormat="1" applyFont="1" applyBorder="1" applyAlignment="1" applyProtection="1">
      <alignment vertical="center"/>
      <protection/>
    </xf>
    <xf numFmtId="164" fontId="55" fillId="0" borderId="29" xfId="42" applyNumberFormat="1" applyFont="1" applyBorder="1" applyAlignment="1" applyProtection="1">
      <alignment vertical="center"/>
      <protection/>
    </xf>
    <xf numFmtId="164" fontId="8" fillId="0" borderId="29" xfId="42" applyNumberFormat="1" applyFont="1" applyBorder="1" applyAlignment="1" applyProtection="1">
      <alignment vertical="center"/>
      <protection/>
    </xf>
    <xf numFmtId="3" fontId="8" fillId="0" borderId="29" xfId="42" applyNumberFormat="1" applyFont="1" applyBorder="1" applyAlignment="1" applyProtection="1">
      <alignment vertical="center"/>
      <protection/>
    </xf>
    <xf numFmtId="3" fontId="4" fillId="0" borderId="0" xfId="42" applyNumberFormat="1" applyFont="1" applyBorder="1" applyAlignment="1">
      <alignment horizontal="right" vertical="top"/>
    </xf>
    <xf numFmtId="0" fontId="9" fillId="0" borderId="0" xfId="63" applyFont="1" applyBorder="1" applyAlignment="1">
      <alignment horizontal="center" vertical="center"/>
      <protection/>
    </xf>
    <xf numFmtId="0" fontId="56" fillId="0" borderId="0" xfId="63" applyFont="1" applyBorder="1" applyAlignment="1">
      <alignment horizontal="center" vertical="center"/>
      <protection/>
    </xf>
    <xf numFmtId="0" fontId="9" fillId="0" borderId="0" xfId="0" applyFont="1" applyBorder="1" applyAlignment="1">
      <alignment horizontal="center" vertical="center"/>
    </xf>
    <xf numFmtId="38" fontId="56" fillId="0" borderId="0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9" fillId="0" borderId="27" xfId="63" applyFont="1" applyBorder="1" applyAlignment="1">
      <alignment horizontal="center" vertical="center" wrapText="1"/>
      <protection/>
    </xf>
    <xf numFmtId="0" fontId="9" fillId="0" borderId="22" xfId="63" applyFont="1" applyBorder="1" applyAlignment="1">
      <alignment horizontal="center" vertical="center" wrapText="1"/>
      <protection/>
    </xf>
    <xf numFmtId="0" fontId="9" fillId="0" borderId="28" xfId="63" applyFont="1" applyBorder="1" applyAlignment="1">
      <alignment horizontal="center" vertical="center" wrapText="1"/>
      <protection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164" fontId="8" fillId="0" borderId="30" xfId="42" applyNumberFormat="1" applyFont="1" applyBorder="1" applyAlignment="1">
      <alignment horizontal="center" vertical="center"/>
    </xf>
    <xf numFmtId="164" fontId="8" fillId="0" borderId="32" xfId="42" applyNumberFormat="1" applyFont="1" applyBorder="1" applyAlignment="1">
      <alignment horizontal="center" vertical="center"/>
    </xf>
    <xf numFmtId="164" fontId="8" fillId="0" borderId="35" xfId="42" applyNumberFormat="1" applyFont="1" applyBorder="1" applyAlignment="1">
      <alignment horizontal="center" vertical="center"/>
    </xf>
    <xf numFmtId="0" fontId="7" fillId="0" borderId="0" xfId="62" applyFont="1" applyAlignment="1">
      <alignment horizontal="center" vertical="center"/>
      <protection/>
    </xf>
    <xf numFmtId="0" fontId="4" fillId="0" borderId="0" xfId="62" applyFont="1" applyAlignment="1">
      <alignment horizontal="center" vertical="center"/>
      <protection/>
    </xf>
    <xf numFmtId="0" fontId="7" fillId="0" borderId="0" xfId="69" applyFont="1" applyAlignment="1">
      <alignment horizontal="center" vertical="center"/>
      <protection/>
    </xf>
    <xf numFmtId="0" fontId="4" fillId="0" borderId="0" xfId="69" applyFont="1" applyAlignment="1">
      <alignment horizontal="center" vertical="center"/>
      <protection/>
    </xf>
    <xf numFmtId="0" fontId="7" fillId="0" borderId="0" xfId="68" applyFont="1" applyAlignment="1">
      <alignment horizontal="center" vertical="center"/>
      <protection/>
    </xf>
    <xf numFmtId="0" fontId="4" fillId="0" borderId="0" xfId="68" applyFont="1" applyAlignment="1">
      <alignment horizontal="center" vertical="center"/>
      <protection/>
    </xf>
    <xf numFmtId="0" fontId="8" fillId="0" borderId="0" xfId="63" applyFont="1" applyAlignment="1" quotePrefix="1">
      <alignment horizontal="center" vertical="center"/>
      <protection/>
    </xf>
    <xf numFmtId="0" fontId="4" fillId="0" borderId="0" xfId="63" applyFont="1" applyAlignment="1">
      <alignment horizontal="center" vertical="center"/>
      <protection/>
    </xf>
    <xf numFmtId="0" fontId="9" fillId="0" borderId="33" xfId="63" applyFont="1" applyBorder="1" applyAlignment="1">
      <alignment horizontal="center" vertical="center" wrapText="1"/>
      <protection/>
    </xf>
    <xf numFmtId="0" fontId="9" fillId="0" borderId="34" xfId="63" applyFont="1" applyBorder="1" applyAlignment="1">
      <alignment horizontal="center" vertical="center" wrapText="1"/>
      <protection/>
    </xf>
    <xf numFmtId="0" fontId="9" fillId="0" borderId="36" xfId="63" applyFont="1" applyBorder="1" applyAlignment="1">
      <alignment horizontal="center" vertical="center" wrapText="1"/>
      <protection/>
    </xf>
    <xf numFmtId="0" fontId="9" fillId="0" borderId="37" xfId="63" applyFont="1" applyBorder="1" applyAlignment="1">
      <alignment horizontal="center" vertical="center" wrapText="1"/>
      <protection/>
    </xf>
    <xf numFmtId="0" fontId="9" fillId="0" borderId="30" xfId="63" applyFont="1" applyBorder="1" applyAlignment="1">
      <alignment horizontal="center" vertical="center"/>
      <protection/>
    </xf>
    <xf numFmtId="0" fontId="9" fillId="0" borderId="32" xfId="63" applyFont="1" applyBorder="1" applyAlignment="1">
      <alignment horizontal="center" vertical="center"/>
      <protection/>
    </xf>
    <xf numFmtId="0" fontId="9" fillId="0" borderId="35" xfId="63" applyFont="1" applyBorder="1" applyAlignment="1">
      <alignment horizontal="center" vertical="center"/>
      <protection/>
    </xf>
    <xf numFmtId="0" fontId="7" fillId="0" borderId="0" xfId="65" applyFont="1" applyAlignment="1">
      <alignment horizontal="center" vertical="center"/>
      <protection/>
    </xf>
    <xf numFmtId="0" fontId="9" fillId="0" borderId="33" xfId="63" applyFont="1" applyBorder="1" applyAlignment="1">
      <alignment horizontal="center" vertical="center"/>
      <protection/>
    </xf>
    <xf numFmtId="0" fontId="9" fillId="0" borderId="31" xfId="63" applyFont="1" applyBorder="1" applyAlignment="1">
      <alignment horizontal="center" vertical="center"/>
      <protection/>
    </xf>
    <xf numFmtId="0" fontId="9" fillId="0" borderId="34" xfId="63" applyFont="1" applyBorder="1" applyAlignment="1">
      <alignment horizontal="center" vertical="center"/>
      <protection/>
    </xf>
    <xf numFmtId="0" fontId="7" fillId="0" borderId="0" xfId="64" applyFont="1" applyAlignment="1">
      <alignment horizontal="center" vertical="center"/>
      <protection/>
    </xf>
    <xf numFmtId="0" fontId="4" fillId="0" borderId="0" xfId="64" applyFont="1" applyAlignment="1">
      <alignment horizontal="center" vertical="center"/>
      <protection/>
    </xf>
    <xf numFmtId="1" fontId="4" fillId="0" borderId="0" xfId="63" applyNumberFormat="1" applyFont="1" applyAlignment="1">
      <alignment horizontal="center" vertical="center"/>
      <protection/>
    </xf>
    <xf numFmtId="0" fontId="9" fillId="0" borderId="27" xfId="63" applyFont="1" applyBorder="1" applyAlignment="1">
      <alignment horizontal="center" vertical="center"/>
      <protection/>
    </xf>
    <xf numFmtId="0" fontId="9" fillId="0" borderId="28" xfId="63" applyFont="1" applyBorder="1" applyAlignment="1">
      <alignment horizontal="center" vertical="center"/>
      <protection/>
    </xf>
    <xf numFmtId="0" fontId="9" fillId="0" borderId="36" xfId="63" applyFont="1" applyBorder="1" applyAlignment="1">
      <alignment horizontal="center" vertical="center"/>
      <protection/>
    </xf>
    <xf numFmtId="0" fontId="9" fillId="0" borderId="37" xfId="63" applyFont="1" applyBorder="1" applyAlignment="1">
      <alignment horizontal="center" vertical="center"/>
      <protection/>
    </xf>
    <xf numFmtId="0" fontId="4" fillId="0" borderId="0" xfId="65" applyFont="1" applyAlignment="1">
      <alignment horizontal="center" vertical="center"/>
      <protection/>
    </xf>
    <xf numFmtId="0" fontId="7" fillId="0" borderId="0" xfId="66" applyFont="1" applyAlignment="1">
      <alignment horizontal="center" vertical="center"/>
      <protection/>
    </xf>
    <xf numFmtId="0" fontId="4" fillId="0" borderId="0" xfId="66" applyFont="1" applyAlignment="1">
      <alignment horizontal="center" vertical="center"/>
      <protection/>
    </xf>
    <xf numFmtId="0" fontId="7" fillId="0" borderId="0" xfId="67" applyFont="1" applyAlignment="1">
      <alignment horizontal="center" vertical="center"/>
      <protection/>
    </xf>
    <xf numFmtId="0" fontId="4" fillId="0" borderId="0" xfId="67" applyFont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61" applyFont="1" applyAlignment="1">
      <alignment horizontal="center" vertical="center"/>
      <protection/>
    </xf>
    <xf numFmtId="0" fontId="4" fillId="0" borderId="0" xfId="61" applyFont="1" applyAlignment="1">
      <alignment horizontal="center" vertical="center"/>
      <protection/>
    </xf>
    <xf numFmtId="0" fontId="7" fillId="0" borderId="0" xfId="72" applyFont="1" applyAlignment="1">
      <alignment horizontal="center" vertical="center"/>
      <protection/>
    </xf>
    <xf numFmtId="0" fontId="4" fillId="0" borderId="0" xfId="72" applyFont="1" applyAlignment="1">
      <alignment horizontal="center" vertical="center"/>
      <protection/>
    </xf>
    <xf numFmtId="4" fontId="4" fillId="0" borderId="22" xfId="42" applyNumberFormat="1" applyFont="1" applyBorder="1" applyAlignment="1">
      <alignment horizontal="right" vertical="top"/>
    </xf>
    <xf numFmtId="0" fontId="7" fillId="0" borderId="0" xfId="73" applyFont="1" applyAlignment="1">
      <alignment horizontal="center" vertical="center"/>
      <protection/>
    </xf>
    <xf numFmtId="0" fontId="4" fillId="0" borderId="0" xfId="73" applyFont="1" applyAlignment="1" quotePrefix="1">
      <alignment horizontal="center" vertical="center"/>
      <protection/>
    </xf>
    <xf numFmtId="38" fontId="9" fillId="0" borderId="27" xfId="0" applyNumberFormat="1" applyFont="1" applyBorder="1" applyAlignment="1">
      <alignment horizontal="center" vertical="center"/>
    </xf>
    <xf numFmtId="38" fontId="9" fillId="0" borderId="28" xfId="0" applyNumberFormat="1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 quotePrefix="1">
      <alignment horizontal="center" vertical="center"/>
    </xf>
    <xf numFmtId="0" fontId="4" fillId="0" borderId="0" xfId="0" applyFont="1" applyAlignment="1" quotePrefix="1">
      <alignment horizontal="center" vertical="center"/>
    </xf>
    <xf numFmtId="0" fontId="4" fillId="0" borderId="36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3" fillId="0" borderId="27" xfId="63" applyFont="1" applyBorder="1" applyAlignment="1">
      <alignment horizontal="center" vertical="center"/>
      <protection/>
    </xf>
    <xf numFmtId="0" fontId="3" fillId="0" borderId="38" xfId="63" applyFont="1" applyBorder="1" applyAlignment="1">
      <alignment horizontal="center" vertical="center"/>
      <protection/>
    </xf>
    <xf numFmtId="0" fontId="4" fillId="0" borderId="32" xfId="63" applyFont="1" applyBorder="1" applyAlignment="1">
      <alignment horizontal="center" vertical="center"/>
      <protection/>
    </xf>
    <xf numFmtId="0" fontId="0" fillId="0" borderId="27" xfId="63" applyFont="1" applyBorder="1" applyAlignment="1">
      <alignment horizontal="center" vertical="center"/>
      <protection/>
    </xf>
    <xf numFmtId="0" fontId="0" fillId="0" borderId="38" xfId="63" applyFont="1" applyBorder="1" applyAlignment="1">
      <alignment horizontal="center" vertical="center"/>
      <protection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0" xfId="63" applyFont="1" applyBorder="1" applyAlignment="1">
      <alignment horizontal="center" vertical="center"/>
      <protection/>
    </xf>
    <xf numFmtId="0" fontId="3" fillId="0" borderId="10" xfId="63" applyFont="1" applyBorder="1" applyAlignment="1">
      <alignment horizontal="center" vertical="center"/>
      <protection/>
    </xf>
    <xf numFmtId="0" fontId="3" fillId="0" borderId="19" xfId="63" applyFont="1" applyBorder="1" applyAlignment="1">
      <alignment horizontal="center" vertical="center"/>
      <protection/>
    </xf>
    <xf numFmtId="0" fontId="3" fillId="0" borderId="41" xfId="63" applyFont="1" applyBorder="1" applyAlignment="1">
      <alignment horizontal="center" vertical="center"/>
      <protection/>
    </xf>
    <xf numFmtId="0" fontId="3" fillId="0" borderId="4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43" xfId="0" applyFont="1" applyBorder="1" applyAlignment="1">
      <alignment horizontal="center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 4" xfId="58"/>
    <cellStyle name="Normal 3" xfId="59"/>
    <cellStyle name="Normal 4" xfId="60"/>
    <cellStyle name="Normal_BILECO" xfId="61"/>
    <cellStyle name="Normal_EASAMELC" xfId="62"/>
    <cellStyle name="Normal_INEC" xfId="63"/>
    <cellStyle name="Normal_LEYTE1" xfId="64"/>
    <cellStyle name="Normal_LEYTE2" xfId="65"/>
    <cellStyle name="Normal_LEYTE3" xfId="66"/>
    <cellStyle name="Normal_LEYTE4" xfId="67"/>
    <cellStyle name="Normal_LEYTE5" xfId="68"/>
    <cellStyle name="Normal_NSAMAR" xfId="69"/>
    <cellStyle name="Normal_PANELCO1" xfId="70"/>
    <cellStyle name="Normal_PANELCO3" xfId="71"/>
    <cellStyle name="Normal_SAMAR1" xfId="72"/>
    <cellStyle name="Normal_SAMAR2" xfId="73"/>
    <cellStyle name="Note" xfId="74"/>
    <cellStyle name="Output" xfId="75"/>
    <cellStyle name="Percent" xfId="76"/>
    <cellStyle name="Title" xfId="77"/>
    <cellStyle name="Total" xfId="78"/>
    <cellStyle name="Warning Text" xfId="79"/>
  </cellStyles>
  <dxfs count="28"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ubijanorl\Documents\MY%20FILES\MY%20DOCUMENTS\Documents\PCS%202015\SOE2018\dec2018\DET2018\BILEC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nections"/>
      <sheetName val="Version Number"/>
    </sheetNames>
    <sheetDataSet>
      <sheetData sheetId="0">
        <row r="22">
          <cell r="K22">
            <v>4469</v>
          </cell>
        </row>
        <row r="23">
          <cell r="K23">
            <v>3371</v>
          </cell>
        </row>
        <row r="24">
          <cell r="K24">
            <v>4070</v>
          </cell>
        </row>
        <row r="25">
          <cell r="K25">
            <v>4201</v>
          </cell>
        </row>
        <row r="26">
          <cell r="K26">
            <v>2694</v>
          </cell>
        </row>
        <row r="27">
          <cell r="K27">
            <v>4437</v>
          </cell>
        </row>
        <row r="28">
          <cell r="K28">
            <v>12977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X305"/>
  <sheetViews>
    <sheetView tabSelected="1" zoomScale="120" zoomScaleNormal="120" zoomScaleSheetLayoutView="120" zoomScalePageLayoutView="0" workbookViewId="0" topLeftCell="A1">
      <selection activeCell="A1" sqref="A1:P1"/>
    </sheetView>
  </sheetViews>
  <sheetFormatPr defaultColWidth="9.140625" defaultRowHeight="12.75"/>
  <cols>
    <col min="1" max="1" width="14.7109375" style="0" bestFit="1" customWidth="1"/>
    <col min="2" max="2" width="9.28125" style="0" bestFit="1" customWidth="1"/>
    <col min="3" max="3" width="11.57421875" style="0" customWidth="1"/>
    <col min="4" max="4" width="11.140625" style="0" customWidth="1"/>
    <col min="5" max="5" width="9.140625" style="0" customWidth="1"/>
    <col min="6" max="7" width="9.421875" style="0" customWidth="1"/>
    <col min="8" max="8" width="11.00390625" style="0" customWidth="1"/>
    <col min="9" max="9" width="9.140625" style="0" customWidth="1"/>
    <col min="10" max="11" width="9.421875" style="0" customWidth="1"/>
    <col min="12" max="12" width="11.00390625" style="0" customWidth="1"/>
    <col min="13" max="14" width="10.00390625" style="168" customWidth="1"/>
    <col min="15" max="15" width="10.7109375" style="0" customWidth="1"/>
    <col min="16" max="16" width="6.7109375" style="0" customWidth="1"/>
    <col min="17" max="17" width="10.00390625" style="233" customWidth="1"/>
    <col min="18" max="18" width="10.7109375" style="235" customWidth="1"/>
    <col min="19" max="19" width="6.7109375" style="235" customWidth="1"/>
    <col min="20" max="38" width="9.140625" style="235" customWidth="1"/>
    <col min="202" max="206" width="9.421875" style="168" customWidth="1"/>
  </cols>
  <sheetData>
    <row r="1" spans="1:38" s="41" customFormat="1" ht="15" customHeight="1">
      <c r="A1" s="347" t="s">
        <v>157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217"/>
      <c r="R1" s="217"/>
      <c r="S1" s="217"/>
      <c r="T1" s="217"/>
      <c r="U1" s="218"/>
      <c r="V1" s="218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</row>
    <row r="2" spans="1:38" s="43" customFormat="1" ht="12" customHeight="1">
      <c r="A2" s="348" t="s">
        <v>158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219"/>
      <c r="R2" s="219"/>
      <c r="S2" s="219"/>
      <c r="T2" s="219"/>
      <c r="U2" s="221"/>
      <c r="V2" s="221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</row>
    <row r="3" spans="1:38" s="43" customFormat="1" ht="12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210"/>
      <c r="N3" s="296"/>
      <c r="O3" s="42"/>
      <c r="P3" s="42"/>
      <c r="Q3" s="222"/>
      <c r="R3" s="222"/>
      <c r="S3" s="222"/>
      <c r="T3" s="219"/>
      <c r="U3" s="221"/>
      <c r="V3" s="221"/>
      <c r="W3" s="219"/>
      <c r="X3" s="219"/>
      <c r="Y3" s="219"/>
      <c r="Z3" s="219"/>
      <c r="AA3" s="219"/>
      <c r="AB3" s="219"/>
      <c r="AC3" s="219"/>
      <c r="AD3" s="219"/>
      <c r="AE3" s="219"/>
      <c r="AF3" s="219"/>
      <c r="AG3" s="219"/>
      <c r="AH3" s="219"/>
      <c r="AI3" s="219"/>
      <c r="AJ3" s="219"/>
      <c r="AK3" s="219"/>
      <c r="AL3" s="219"/>
    </row>
    <row r="4" spans="1:38" s="43" customFormat="1" ht="12" customHeight="1">
      <c r="A4" s="334" t="s">
        <v>227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219"/>
      <c r="R4" s="219"/>
      <c r="S4" s="219"/>
      <c r="T4" s="219"/>
      <c r="U4" s="221"/>
      <c r="V4" s="221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219"/>
      <c r="AK4" s="219"/>
      <c r="AL4" s="219"/>
    </row>
    <row r="5" spans="1:38" s="43" customFormat="1" ht="12" customHeight="1">
      <c r="A5" s="349"/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219"/>
      <c r="R5" s="219"/>
      <c r="S5" s="219"/>
      <c r="T5" s="219"/>
      <c r="U5" s="221"/>
      <c r="V5" s="221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</row>
    <row r="6" spans="1:38" s="43" customFormat="1" ht="12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209"/>
      <c r="N6" s="295"/>
      <c r="O6" s="44"/>
      <c r="P6" s="44"/>
      <c r="Q6" s="223"/>
      <c r="R6" s="223"/>
      <c r="S6" s="223"/>
      <c r="T6" s="219"/>
      <c r="U6" s="221"/>
      <c r="V6" s="221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</row>
    <row r="7" spans="1:38" s="199" customFormat="1" ht="12" customHeight="1">
      <c r="A7" s="318" t="s">
        <v>247</v>
      </c>
      <c r="B7" s="336" t="s">
        <v>146</v>
      </c>
      <c r="C7" s="337"/>
      <c r="D7" s="318" t="s">
        <v>248</v>
      </c>
      <c r="E7" s="340" t="s">
        <v>186</v>
      </c>
      <c r="F7" s="341"/>
      <c r="G7" s="341"/>
      <c r="H7" s="342"/>
      <c r="I7" s="340" t="s">
        <v>147</v>
      </c>
      <c r="J7" s="341"/>
      <c r="K7" s="341"/>
      <c r="L7" s="342"/>
      <c r="M7" s="340" t="s">
        <v>187</v>
      </c>
      <c r="N7" s="341"/>
      <c r="O7" s="341"/>
      <c r="P7" s="342"/>
      <c r="Q7" s="310"/>
      <c r="R7" s="310"/>
      <c r="S7" s="310"/>
      <c r="T7" s="224"/>
      <c r="U7" s="224"/>
      <c r="V7" s="224"/>
      <c r="W7" s="224"/>
      <c r="X7" s="224"/>
      <c r="Y7" s="224"/>
      <c r="Z7" s="224"/>
      <c r="AA7" s="224"/>
      <c r="AB7" s="224"/>
      <c r="AC7" s="224"/>
      <c r="AD7" s="224"/>
      <c r="AE7" s="224"/>
      <c r="AF7" s="224"/>
      <c r="AG7" s="224"/>
      <c r="AH7" s="224"/>
      <c r="AI7" s="224"/>
      <c r="AJ7" s="224"/>
      <c r="AK7" s="224"/>
      <c r="AL7" s="224"/>
    </row>
    <row r="8" spans="1:38" s="199" customFormat="1" ht="12" customHeight="1">
      <c r="A8" s="319"/>
      <c r="B8" s="338"/>
      <c r="C8" s="339"/>
      <c r="D8" s="319"/>
      <c r="E8" s="350" t="s">
        <v>148</v>
      </c>
      <c r="F8" s="340" t="s">
        <v>149</v>
      </c>
      <c r="G8" s="342"/>
      <c r="H8" s="350" t="s">
        <v>16</v>
      </c>
      <c r="I8" s="350" t="s">
        <v>148</v>
      </c>
      <c r="J8" s="340" t="s">
        <v>149</v>
      </c>
      <c r="K8" s="342"/>
      <c r="L8" s="350" t="s">
        <v>16</v>
      </c>
      <c r="M8" s="318" t="s">
        <v>249</v>
      </c>
      <c r="N8" s="344" t="s">
        <v>190</v>
      </c>
      <c r="O8" s="345"/>
      <c r="P8" s="346"/>
      <c r="Q8" s="311"/>
      <c r="R8" s="310"/>
      <c r="S8" s="310"/>
      <c r="T8" s="224"/>
      <c r="U8" s="224"/>
      <c r="V8" s="224"/>
      <c r="W8" s="224"/>
      <c r="X8" s="224"/>
      <c r="Y8" s="224"/>
      <c r="Z8" s="224"/>
      <c r="AA8" s="224"/>
      <c r="AB8" s="224"/>
      <c r="AC8" s="224"/>
      <c r="AD8" s="224"/>
      <c r="AE8" s="224"/>
      <c r="AF8" s="224"/>
      <c r="AG8" s="224"/>
      <c r="AH8" s="224"/>
      <c r="AI8" s="224"/>
      <c r="AJ8" s="224"/>
      <c r="AK8" s="224"/>
      <c r="AL8" s="224"/>
    </row>
    <row r="9" spans="1:38" s="199" customFormat="1" ht="22.5">
      <c r="A9" s="320"/>
      <c r="B9" s="352" t="s">
        <v>228</v>
      </c>
      <c r="C9" s="353"/>
      <c r="D9" s="320"/>
      <c r="E9" s="351"/>
      <c r="F9" s="200" t="s">
        <v>192</v>
      </c>
      <c r="G9" s="201" t="s">
        <v>150</v>
      </c>
      <c r="H9" s="351"/>
      <c r="I9" s="351"/>
      <c r="J9" s="200" t="s">
        <v>192</v>
      </c>
      <c r="K9" s="201" t="s">
        <v>150</v>
      </c>
      <c r="L9" s="351"/>
      <c r="M9" s="320"/>
      <c r="N9" s="303" t="s">
        <v>262</v>
      </c>
      <c r="O9" s="303" t="s">
        <v>263</v>
      </c>
      <c r="P9" s="304" t="s">
        <v>150</v>
      </c>
      <c r="Q9" s="311"/>
      <c r="R9" s="225"/>
      <c r="S9" s="226"/>
      <c r="T9" s="224"/>
      <c r="U9" s="224"/>
      <c r="V9" s="224"/>
      <c r="W9" s="224"/>
      <c r="X9" s="224"/>
      <c r="Y9" s="224"/>
      <c r="Z9" s="224"/>
      <c r="AA9" s="224"/>
      <c r="AB9" s="224"/>
      <c r="AC9" s="224"/>
      <c r="AD9" s="224"/>
      <c r="AE9" s="224"/>
      <c r="AF9" s="224"/>
      <c r="AG9" s="224"/>
      <c r="AH9" s="224"/>
      <c r="AI9" s="224"/>
      <c r="AJ9" s="224"/>
      <c r="AK9" s="224"/>
      <c r="AL9" s="224"/>
    </row>
    <row r="10" spans="1:38" s="43" customFormat="1" ht="12" customHeight="1">
      <c r="A10" s="172"/>
      <c r="B10" s="45" t="s">
        <v>151</v>
      </c>
      <c r="D10" s="46"/>
      <c r="E10" s="46"/>
      <c r="F10" s="46"/>
      <c r="G10" s="46"/>
      <c r="H10" s="46"/>
      <c r="I10" s="46"/>
      <c r="J10" s="46"/>
      <c r="K10" s="46"/>
      <c r="L10" s="46"/>
      <c r="M10" s="47"/>
      <c r="N10" s="47"/>
      <c r="O10" s="47"/>
      <c r="P10" s="46"/>
      <c r="Q10" s="227"/>
      <c r="R10" s="227"/>
      <c r="S10" s="219"/>
      <c r="T10" s="219"/>
      <c r="U10" s="227"/>
      <c r="V10" s="220"/>
      <c r="W10" s="219"/>
      <c r="X10" s="219"/>
      <c r="Y10" s="219"/>
      <c r="Z10" s="219"/>
      <c r="AA10" s="219"/>
      <c r="AB10" s="219"/>
      <c r="AC10" s="219"/>
      <c r="AD10" s="219"/>
      <c r="AE10" s="219"/>
      <c r="AF10" s="219"/>
      <c r="AG10" s="219"/>
      <c r="AH10" s="219"/>
      <c r="AI10" s="219"/>
      <c r="AJ10" s="219"/>
      <c r="AK10" s="219"/>
      <c r="AL10" s="219"/>
    </row>
    <row r="11" spans="1:206" s="43" customFormat="1" ht="12" customHeight="1">
      <c r="A11" s="173">
        <v>204020101000000</v>
      </c>
      <c r="B11" s="48">
        <v>1</v>
      </c>
      <c r="C11" s="49" t="s">
        <v>118</v>
      </c>
      <c r="D11" s="50"/>
      <c r="E11" s="51">
        <v>54</v>
      </c>
      <c r="F11" s="51">
        <v>54</v>
      </c>
      <c r="G11" s="51">
        <v>100</v>
      </c>
      <c r="H11" s="52">
        <v>0</v>
      </c>
      <c r="I11" s="51">
        <v>40</v>
      </c>
      <c r="J11" s="51">
        <v>36</v>
      </c>
      <c r="K11" s="51">
        <v>90</v>
      </c>
      <c r="L11" s="52">
        <v>4</v>
      </c>
      <c r="M11" s="149">
        <v>13518</v>
      </c>
      <c r="N11" s="159">
        <v>9850</v>
      </c>
      <c r="O11" s="159">
        <v>10181</v>
      </c>
      <c r="P11" s="149">
        <v>75.31439562065394</v>
      </c>
      <c r="Q11" s="229"/>
      <c r="R11" s="228"/>
      <c r="S11" s="230"/>
      <c r="T11" s="219"/>
      <c r="U11" s="227"/>
      <c r="V11" s="220"/>
      <c r="W11" s="231"/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  <c r="AH11" s="219"/>
      <c r="AI11" s="219"/>
      <c r="AJ11" s="219"/>
      <c r="AK11" s="219"/>
      <c r="AL11" s="219"/>
      <c r="GT11" s="159">
        <v>54</v>
      </c>
      <c r="GU11" s="159">
        <v>54</v>
      </c>
      <c r="GV11" s="159">
        <v>39</v>
      </c>
      <c r="GW11" s="159">
        <v>35</v>
      </c>
      <c r="GX11" s="159">
        <v>13421</v>
      </c>
    </row>
    <row r="12" spans="1:206" s="43" customFormat="1" ht="12" customHeight="1">
      <c r="A12" s="173">
        <v>204020102000000</v>
      </c>
      <c r="B12" s="48">
        <v>2</v>
      </c>
      <c r="C12" s="49" t="s">
        <v>119</v>
      </c>
      <c r="D12" s="50"/>
      <c r="E12" s="51">
        <v>15</v>
      </c>
      <c r="F12" s="51">
        <v>15</v>
      </c>
      <c r="G12" s="51">
        <v>100</v>
      </c>
      <c r="H12" s="52">
        <v>0</v>
      </c>
      <c r="I12" s="51">
        <v>25</v>
      </c>
      <c r="J12" s="51">
        <v>19</v>
      </c>
      <c r="K12" s="51">
        <v>76</v>
      </c>
      <c r="L12" s="52">
        <v>6</v>
      </c>
      <c r="M12" s="149">
        <v>5073</v>
      </c>
      <c r="N12" s="159">
        <v>4165</v>
      </c>
      <c r="O12" s="159">
        <v>4314</v>
      </c>
      <c r="P12" s="149">
        <v>85.03843879361325</v>
      </c>
      <c r="Q12" s="229"/>
      <c r="R12" s="228"/>
      <c r="S12" s="230"/>
      <c r="T12" s="219"/>
      <c r="U12" s="227"/>
      <c r="V12" s="220"/>
      <c r="W12" s="231"/>
      <c r="X12" s="219"/>
      <c r="Y12" s="219"/>
      <c r="Z12" s="219"/>
      <c r="AA12" s="219"/>
      <c r="AB12" s="219"/>
      <c r="AC12" s="219"/>
      <c r="AD12" s="219"/>
      <c r="AE12" s="219"/>
      <c r="AF12" s="219"/>
      <c r="AG12" s="219"/>
      <c r="AH12" s="219"/>
      <c r="AI12" s="219"/>
      <c r="AJ12" s="219"/>
      <c r="AK12" s="219"/>
      <c r="AL12" s="219"/>
      <c r="GT12" s="159">
        <v>15</v>
      </c>
      <c r="GU12" s="159">
        <v>15</v>
      </c>
      <c r="GV12" s="159">
        <v>14</v>
      </c>
      <c r="GW12" s="159">
        <v>9</v>
      </c>
      <c r="GX12" s="159">
        <v>5073</v>
      </c>
    </row>
    <row r="13" spans="1:206" s="43" customFormat="1" ht="12" customHeight="1">
      <c r="A13" s="174"/>
      <c r="B13" s="53" t="s">
        <v>153</v>
      </c>
      <c r="C13" s="49"/>
      <c r="D13" s="50"/>
      <c r="E13" s="51"/>
      <c r="F13" s="51"/>
      <c r="G13" s="51"/>
      <c r="H13" s="52"/>
      <c r="I13" s="51"/>
      <c r="J13" s="51"/>
      <c r="K13" s="51"/>
      <c r="L13" s="52"/>
      <c r="M13" s="149"/>
      <c r="N13" s="159"/>
      <c r="O13" s="159"/>
      <c r="P13" s="149"/>
      <c r="Q13" s="229"/>
      <c r="R13" s="228"/>
      <c r="S13" s="230"/>
      <c r="T13" s="219"/>
      <c r="U13" s="227"/>
      <c r="V13" s="220"/>
      <c r="W13" s="231"/>
      <c r="X13" s="219"/>
      <c r="Y13" s="219"/>
      <c r="Z13" s="219"/>
      <c r="AA13" s="219"/>
      <c r="AB13" s="219"/>
      <c r="AC13" s="219"/>
      <c r="AD13" s="219"/>
      <c r="AE13" s="219"/>
      <c r="AF13" s="219"/>
      <c r="AG13" s="219"/>
      <c r="AH13" s="219"/>
      <c r="AI13" s="219"/>
      <c r="AJ13" s="219"/>
      <c r="AK13" s="219"/>
      <c r="AL13" s="219"/>
      <c r="GT13" s="159"/>
      <c r="GU13" s="159"/>
      <c r="GV13" s="159"/>
      <c r="GW13" s="159"/>
      <c r="GX13" s="159"/>
    </row>
    <row r="14" spans="1:206" s="43" customFormat="1" ht="12" customHeight="1">
      <c r="A14" s="173">
        <v>204020201000000</v>
      </c>
      <c r="B14" s="48">
        <v>3</v>
      </c>
      <c r="C14" s="49" t="s">
        <v>112</v>
      </c>
      <c r="D14" s="50"/>
      <c r="E14" s="51">
        <v>77</v>
      </c>
      <c r="F14" s="51">
        <v>77</v>
      </c>
      <c r="G14" s="51">
        <v>100</v>
      </c>
      <c r="H14" s="52">
        <v>0</v>
      </c>
      <c r="I14" s="51">
        <v>81</v>
      </c>
      <c r="J14" s="51">
        <v>30</v>
      </c>
      <c r="K14" s="51">
        <v>37.03703703703704</v>
      </c>
      <c r="L14" s="52">
        <v>51</v>
      </c>
      <c r="M14" s="149">
        <v>12577</v>
      </c>
      <c r="N14" s="159">
        <v>7861</v>
      </c>
      <c r="O14" s="159">
        <v>8249</v>
      </c>
      <c r="P14" s="149">
        <v>65.5879780551801</v>
      </c>
      <c r="Q14" s="229"/>
      <c r="R14" s="228"/>
      <c r="S14" s="230"/>
      <c r="T14" s="219"/>
      <c r="U14" s="227"/>
      <c r="V14" s="220"/>
      <c r="W14" s="231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219"/>
      <c r="AL14" s="219"/>
      <c r="GT14" s="159">
        <v>77</v>
      </c>
      <c r="GU14" s="159">
        <v>77</v>
      </c>
      <c r="GV14" s="159">
        <v>72</v>
      </c>
      <c r="GW14" s="159">
        <v>36</v>
      </c>
      <c r="GX14" s="159">
        <v>12577</v>
      </c>
    </row>
    <row r="15" spans="1:206" s="43" customFormat="1" ht="12" customHeight="1">
      <c r="A15" s="173">
        <v>204020202000000</v>
      </c>
      <c r="B15" s="48">
        <v>4</v>
      </c>
      <c r="C15" s="49" t="s">
        <v>113</v>
      </c>
      <c r="D15" s="50"/>
      <c r="E15" s="51">
        <v>65</v>
      </c>
      <c r="F15" s="51">
        <v>65</v>
      </c>
      <c r="G15" s="51">
        <v>100</v>
      </c>
      <c r="H15" s="52">
        <v>0</v>
      </c>
      <c r="I15" s="51">
        <v>47</v>
      </c>
      <c r="J15" s="51">
        <v>23</v>
      </c>
      <c r="K15" s="51">
        <v>48.93617021276596</v>
      </c>
      <c r="L15" s="52">
        <v>24</v>
      </c>
      <c r="M15" s="149">
        <v>8433</v>
      </c>
      <c r="N15" s="159">
        <v>5071</v>
      </c>
      <c r="O15" s="159">
        <v>5229</v>
      </c>
      <c r="P15" s="149">
        <v>62.00640341515475</v>
      </c>
      <c r="Q15" s="229"/>
      <c r="R15" s="228"/>
      <c r="S15" s="230"/>
      <c r="T15" s="219"/>
      <c r="U15" s="227"/>
      <c r="V15" s="220"/>
      <c r="W15" s="231"/>
      <c r="X15" s="219"/>
      <c r="Y15" s="219"/>
      <c r="Z15" s="219"/>
      <c r="AA15" s="219"/>
      <c r="AB15" s="219"/>
      <c r="AC15" s="219"/>
      <c r="AD15" s="219"/>
      <c r="AE15" s="219"/>
      <c r="AF15" s="219"/>
      <c r="AG15" s="219"/>
      <c r="AH15" s="219"/>
      <c r="AI15" s="219"/>
      <c r="AJ15" s="219"/>
      <c r="AK15" s="219"/>
      <c r="AL15" s="219"/>
      <c r="GT15" s="159">
        <v>65</v>
      </c>
      <c r="GU15" s="159">
        <v>65</v>
      </c>
      <c r="GV15" s="159">
        <v>29</v>
      </c>
      <c r="GW15" s="159">
        <v>23</v>
      </c>
      <c r="GX15" s="159">
        <v>8433</v>
      </c>
    </row>
    <row r="16" spans="1:206" s="43" customFormat="1" ht="12" customHeight="1">
      <c r="A16" s="173">
        <v>204020203000000</v>
      </c>
      <c r="B16" s="48">
        <v>5</v>
      </c>
      <c r="C16" s="49" t="s">
        <v>114</v>
      </c>
      <c r="D16" s="50"/>
      <c r="E16" s="51">
        <v>45</v>
      </c>
      <c r="F16" s="51">
        <v>45</v>
      </c>
      <c r="G16" s="51">
        <v>100</v>
      </c>
      <c r="H16" s="52">
        <v>0</v>
      </c>
      <c r="I16" s="51">
        <v>50</v>
      </c>
      <c r="J16" s="51">
        <v>47</v>
      </c>
      <c r="K16" s="51">
        <v>94</v>
      </c>
      <c r="L16" s="52">
        <v>3</v>
      </c>
      <c r="M16" s="149">
        <v>11838</v>
      </c>
      <c r="N16" s="159">
        <v>8714</v>
      </c>
      <c r="O16" s="159">
        <v>9051</v>
      </c>
      <c r="P16" s="149">
        <v>76.45717181956412</v>
      </c>
      <c r="Q16" s="229"/>
      <c r="R16" s="228"/>
      <c r="S16" s="230"/>
      <c r="T16" s="219"/>
      <c r="U16" s="227"/>
      <c r="V16" s="220"/>
      <c r="W16" s="231"/>
      <c r="X16" s="219"/>
      <c r="Y16" s="219"/>
      <c r="Z16" s="219"/>
      <c r="AA16" s="219"/>
      <c r="AB16" s="219"/>
      <c r="AC16" s="219"/>
      <c r="AD16" s="219"/>
      <c r="AE16" s="219"/>
      <c r="AF16" s="219"/>
      <c r="AG16" s="219"/>
      <c r="AH16" s="219"/>
      <c r="AI16" s="219"/>
      <c r="AJ16" s="219"/>
      <c r="AK16" s="219"/>
      <c r="AL16" s="219"/>
      <c r="GT16" s="159">
        <v>45</v>
      </c>
      <c r="GU16" s="159">
        <v>45</v>
      </c>
      <c r="GV16" s="159">
        <v>50</v>
      </c>
      <c r="GW16" s="159">
        <v>39</v>
      </c>
      <c r="GX16" s="159">
        <v>11838</v>
      </c>
    </row>
    <row r="17" spans="1:206" s="43" customFormat="1" ht="12" customHeight="1">
      <c r="A17" s="173">
        <v>204020204000000</v>
      </c>
      <c r="B17" s="48">
        <v>6</v>
      </c>
      <c r="C17" s="49" t="s">
        <v>115</v>
      </c>
      <c r="D17" s="50"/>
      <c r="E17" s="51">
        <v>26</v>
      </c>
      <c r="F17" s="51">
        <v>26</v>
      </c>
      <c r="G17" s="51">
        <v>100</v>
      </c>
      <c r="H17" s="52">
        <v>0</v>
      </c>
      <c r="I17" s="51">
        <v>23</v>
      </c>
      <c r="J17" s="51">
        <v>20</v>
      </c>
      <c r="K17" s="51">
        <v>86.95652173913044</v>
      </c>
      <c r="L17" s="52">
        <v>3</v>
      </c>
      <c r="M17" s="149">
        <v>3840</v>
      </c>
      <c r="N17" s="159">
        <v>2563</v>
      </c>
      <c r="O17" s="159">
        <v>2613</v>
      </c>
      <c r="P17" s="149">
        <v>68.046875</v>
      </c>
      <c r="Q17" s="229"/>
      <c r="R17" s="228"/>
      <c r="S17" s="230"/>
      <c r="T17" s="219"/>
      <c r="U17" s="227"/>
      <c r="V17" s="220"/>
      <c r="W17" s="231"/>
      <c r="X17" s="219"/>
      <c r="Y17" s="219"/>
      <c r="Z17" s="219"/>
      <c r="AA17" s="219"/>
      <c r="AB17" s="219"/>
      <c r="AC17" s="219"/>
      <c r="AD17" s="219"/>
      <c r="AE17" s="219"/>
      <c r="AF17" s="219"/>
      <c r="AG17" s="219"/>
      <c r="AH17" s="219"/>
      <c r="AI17" s="219"/>
      <c r="AJ17" s="219"/>
      <c r="AK17" s="219"/>
      <c r="AL17" s="219"/>
      <c r="GT17" s="159">
        <v>26</v>
      </c>
      <c r="GU17" s="159">
        <v>26</v>
      </c>
      <c r="GV17" s="159">
        <v>21</v>
      </c>
      <c r="GW17" s="159">
        <v>19</v>
      </c>
      <c r="GX17" s="159">
        <v>3840</v>
      </c>
    </row>
    <row r="18" spans="1:206" s="43" customFormat="1" ht="12" customHeight="1">
      <c r="A18" s="173">
        <v>204020205000000</v>
      </c>
      <c r="B18" s="48">
        <v>7</v>
      </c>
      <c r="C18" s="49" t="s">
        <v>34</v>
      </c>
      <c r="D18" s="50"/>
      <c r="E18" s="51">
        <v>35</v>
      </c>
      <c r="F18" s="51">
        <v>35</v>
      </c>
      <c r="G18" s="51">
        <v>100</v>
      </c>
      <c r="H18" s="52">
        <v>0</v>
      </c>
      <c r="I18" s="51">
        <v>20</v>
      </c>
      <c r="J18" s="51">
        <v>14</v>
      </c>
      <c r="K18" s="51">
        <v>70</v>
      </c>
      <c r="L18" s="52">
        <v>6</v>
      </c>
      <c r="M18" s="149">
        <v>4980</v>
      </c>
      <c r="N18" s="159">
        <v>3959</v>
      </c>
      <c r="O18" s="159">
        <v>4000</v>
      </c>
      <c r="P18" s="149">
        <v>80.32128514056225</v>
      </c>
      <c r="Q18" s="229"/>
      <c r="R18" s="228"/>
      <c r="S18" s="230"/>
      <c r="T18" s="219"/>
      <c r="U18" s="227"/>
      <c r="V18" s="220"/>
      <c r="W18" s="231"/>
      <c r="X18" s="219"/>
      <c r="Y18" s="219"/>
      <c r="Z18" s="219"/>
      <c r="AA18" s="219"/>
      <c r="AB18" s="219"/>
      <c r="AC18" s="219"/>
      <c r="AD18" s="219"/>
      <c r="AE18" s="219"/>
      <c r="AF18" s="219"/>
      <c r="AG18" s="219"/>
      <c r="AH18" s="219"/>
      <c r="AI18" s="219"/>
      <c r="AJ18" s="219"/>
      <c r="AK18" s="219"/>
      <c r="AL18" s="219"/>
      <c r="GT18" s="159">
        <v>35</v>
      </c>
      <c r="GU18" s="159">
        <v>35</v>
      </c>
      <c r="GV18" s="159">
        <v>15</v>
      </c>
      <c r="GW18" s="159">
        <v>11</v>
      </c>
      <c r="GX18" s="159">
        <v>4980</v>
      </c>
    </row>
    <row r="19" spans="1:206" s="43" customFormat="1" ht="12" customHeight="1">
      <c r="A19" s="173">
        <v>204020206000000</v>
      </c>
      <c r="B19" s="48">
        <v>8</v>
      </c>
      <c r="C19" s="49" t="s">
        <v>98</v>
      </c>
      <c r="D19" s="50"/>
      <c r="E19" s="51">
        <v>31</v>
      </c>
      <c r="F19" s="51">
        <v>31</v>
      </c>
      <c r="G19" s="51">
        <v>100</v>
      </c>
      <c r="H19" s="52">
        <v>0</v>
      </c>
      <c r="I19" s="51">
        <v>48</v>
      </c>
      <c r="J19" s="51">
        <v>38</v>
      </c>
      <c r="K19" s="51">
        <v>79.16666666666666</v>
      </c>
      <c r="L19" s="52">
        <v>10</v>
      </c>
      <c r="M19" s="149">
        <v>5109</v>
      </c>
      <c r="N19" s="159">
        <v>3753</v>
      </c>
      <c r="O19" s="159">
        <v>3818</v>
      </c>
      <c r="P19" s="149">
        <v>74.7308670972793</v>
      </c>
      <c r="Q19" s="229"/>
      <c r="R19" s="228"/>
      <c r="S19" s="230"/>
      <c r="T19" s="219"/>
      <c r="U19" s="227"/>
      <c r="V19" s="220"/>
      <c r="W19" s="231"/>
      <c r="X19" s="219"/>
      <c r="Y19" s="219"/>
      <c r="Z19" s="219"/>
      <c r="AA19" s="219"/>
      <c r="AB19" s="219"/>
      <c r="AC19" s="219"/>
      <c r="AD19" s="219"/>
      <c r="AE19" s="219"/>
      <c r="AF19" s="219"/>
      <c r="AG19" s="219"/>
      <c r="AH19" s="219"/>
      <c r="AI19" s="219"/>
      <c r="AJ19" s="219"/>
      <c r="AK19" s="219"/>
      <c r="AL19" s="219"/>
      <c r="GT19" s="159">
        <v>31</v>
      </c>
      <c r="GU19" s="159">
        <v>31</v>
      </c>
      <c r="GV19" s="159">
        <v>34</v>
      </c>
      <c r="GW19" s="159">
        <v>28</v>
      </c>
      <c r="GX19" s="159">
        <v>5109</v>
      </c>
    </row>
    <row r="20" spans="1:206" s="43" customFormat="1" ht="12" customHeight="1">
      <c r="A20" s="173">
        <v>204020207000000</v>
      </c>
      <c r="B20" s="48">
        <v>9</v>
      </c>
      <c r="C20" s="49" t="s">
        <v>117</v>
      </c>
      <c r="D20" s="50"/>
      <c r="E20" s="51">
        <v>16</v>
      </c>
      <c r="F20" s="51">
        <v>16</v>
      </c>
      <c r="G20" s="51">
        <v>100</v>
      </c>
      <c r="H20" s="52">
        <v>0</v>
      </c>
      <c r="I20" s="51">
        <v>29</v>
      </c>
      <c r="J20" s="51">
        <v>22</v>
      </c>
      <c r="K20" s="51">
        <v>75.86206896551724</v>
      </c>
      <c r="L20" s="52">
        <v>7</v>
      </c>
      <c r="M20" s="149">
        <v>4236</v>
      </c>
      <c r="N20" s="159">
        <v>3042</v>
      </c>
      <c r="O20" s="159">
        <v>3404</v>
      </c>
      <c r="P20" s="149">
        <v>80.35882908404155</v>
      </c>
      <c r="Q20" s="229"/>
      <c r="R20" s="228"/>
      <c r="S20" s="230"/>
      <c r="T20" s="219"/>
      <c r="U20" s="227"/>
      <c r="V20" s="220"/>
      <c r="W20" s="231"/>
      <c r="X20" s="219"/>
      <c r="Y20" s="219"/>
      <c r="Z20" s="219"/>
      <c r="AA20" s="219"/>
      <c r="AB20" s="219"/>
      <c r="AC20" s="219"/>
      <c r="AD20" s="219"/>
      <c r="AE20" s="219"/>
      <c r="AF20" s="219"/>
      <c r="AG20" s="219"/>
      <c r="AH20" s="219"/>
      <c r="AI20" s="219"/>
      <c r="AJ20" s="219"/>
      <c r="AK20" s="219"/>
      <c r="AL20" s="219"/>
      <c r="GT20" s="159">
        <v>16</v>
      </c>
      <c r="GU20" s="159">
        <v>16</v>
      </c>
      <c r="GV20" s="159">
        <v>28</v>
      </c>
      <c r="GW20" s="159">
        <v>23</v>
      </c>
      <c r="GX20" s="159">
        <v>4236</v>
      </c>
    </row>
    <row r="21" spans="1:206" s="43" customFormat="1" ht="12" customHeight="1">
      <c r="A21" s="173">
        <v>204020208000000</v>
      </c>
      <c r="B21" s="48">
        <v>10</v>
      </c>
      <c r="C21" s="49" t="s">
        <v>15</v>
      </c>
      <c r="D21" s="50"/>
      <c r="E21" s="51">
        <v>16</v>
      </c>
      <c r="F21" s="51">
        <v>16</v>
      </c>
      <c r="G21" s="51">
        <v>100</v>
      </c>
      <c r="H21" s="52">
        <v>0</v>
      </c>
      <c r="I21" s="51">
        <v>52</v>
      </c>
      <c r="J21" s="51">
        <v>18</v>
      </c>
      <c r="K21" s="51">
        <v>34.61538461538461</v>
      </c>
      <c r="L21" s="52">
        <v>34</v>
      </c>
      <c r="M21" s="149">
        <v>2780</v>
      </c>
      <c r="N21" s="159">
        <v>1957</v>
      </c>
      <c r="O21" s="159">
        <v>2014</v>
      </c>
      <c r="P21" s="149">
        <v>72.44604316546763</v>
      </c>
      <c r="Q21" s="229"/>
      <c r="R21" s="228"/>
      <c r="S21" s="230"/>
      <c r="T21" s="219"/>
      <c r="U21" s="227"/>
      <c r="V21" s="220"/>
      <c r="W21" s="231"/>
      <c r="X21" s="219"/>
      <c r="Y21" s="219"/>
      <c r="Z21" s="219"/>
      <c r="AA21" s="219"/>
      <c r="AB21" s="219"/>
      <c r="AC21" s="219"/>
      <c r="AD21" s="219"/>
      <c r="AE21" s="219"/>
      <c r="AF21" s="219"/>
      <c r="AG21" s="219"/>
      <c r="AH21" s="219"/>
      <c r="AI21" s="219"/>
      <c r="AJ21" s="219"/>
      <c r="AK21" s="219"/>
      <c r="AL21" s="219"/>
      <c r="GT21" s="159">
        <v>16</v>
      </c>
      <c r="GU21" s="159">
        <v>16</v>
      </c>
      <c r="GV21" s="159">
        <v>45</v>
      </c>
      <c r="GW21" s="159">
        <v>16</v>
      </c>
      <c r="GX21" s="159">
        <v>2780</v>
      </c>
    </row>
    <row r="22" spans="1:206" s="43" customFormat="1" ht="12" customHeight="1">
      <c r="A22" s="174"/>
      <c r="B22" s="53" t="s">
        <v>155</v>
      </c>
      <c r="C22" s="49"/>
      <c r="D22" s="50"/>
      <c r="E22" s="51"/>
      <c r="F22" s="51"/>
      <c r="G22" s="51"/>
      <c r="H22" s="52"/>
      <c r="I22" s="51"/>
      <c r="J22" s="51"/>
      <c r="K22" s="51"/>
      <c r="L22" s="52"/>
      <c r="M22" s="149"/>
      <c r="N22" s="159"/>
      <c r="O22" s="159"/>
      <c r="P22" s="149"/>
      <c r="Q22" s="229"/>
      <c r="R22" s="228"/>
      <c r="S22" s="230"/>
      <c r="T22" s="219"/>
      <c r="U22" s="227"/>
      <c r="V22" s="220"/>
      <c r="W22" s="231"/>
      <c r="X22" s="219"/>
      <c r="Y22" s="219"/>
      <c r="Z22" s="219"/>
      <c r="AA22" s="219"/>
      <c r="AB22" s="219"/>
      <c r="AC22" s="219"/>
      <c r="AD22" s="219"/>
      <c r="AE22" s="219"/>
      <c r="AF22" s="219"/>
      <c r="AG22" s="219"/>
      <c r="AH22" s="219"/>
      <c r="AI22" s="219"/>
      <c r="AJ22" s="219"/>
      <c r="AK22" s="219"/>
      <c r="AL22" s="219"/>
      <c r="GT22" s="159"/>
      <c r="GU22" s="159"/>
      <c r="GV22" s="159"/>
      <c r="GW22" s="159"/>
      <c r="GX22" s="159"/>
    </row>
    <row r="23" spans="1:206" s="43" customFormat="1" ht="12" customHeight="1">
      <c r="A23" s="173">
        <v>204020509000000</v>
      </c>
      <c r="B23" s="48">
        <v>11</v>
      </c>
      <c r="C23" s="49" t="s">
        <v>111</v>
      </c>
      <c r="D23" s="50"/>
      <c r="E23" s="51">
        <v>63</v>
      </c>
      <c r="F23" s="51">
        <v>63</v>
      </c>
      <c r="G23" s="51">
        <v>100</v>
      </c>
      <c r="H23" s="52">
        <v>0</v>
      </c>
      <c r="I23" s="51">
        <v>149</v>
      </c>
      <c r="J23" s="51">
        <v>90</v>
      </c>
      <c r="K23" s="51">
        <v>60.40268456375839</v>
      </c>
      <c r="L23" s="52">
        <v>59</v>
      </c>
      <c r="M23" s="149">
        <v>13508</v>
      </c>
      <c r="N23" s="159">
        <v>12187</v>
      </c>
      <c r="O23" s="159">
        <v>12497</v>
      </c>
      <c r="P23" s="149">
        <v>92.51554634290791</v>
      </c>
      <c r="Q23" s="229"/>
      <c r="R23" s="228"/>
      <c r="S23" s="230"/>
      <c r="T23" s="219"/>
      <c r="U23" s="227"/>
      <c r="V23" s="220"/>
      <c r="W23" s="231"/>
      <c r="X23" s="219"/>
      <c r="Y23" s="219"/>
      <c r="Z23" s="219"/>
      <c r="AA23" s="219"/>
      <c r="AB23" s="219"/>
      <c r="AC23" s="219"/>
      <c r="AD23" s="219"/>
      <c r="AE23" s="219"/>
      <c r="AF23" s="219"/>
      <c r="AG23" s="219"/>
      <c r="AH23" s="219"/>
      <c r="AI23" s="219"/>
      <c r="AJ23" s="219"/>
      <c r="AK23" s="219"/>
      <c r="AL23" s="219"/>
      <c r="GT23" s="159">
        <v>63</v>
      </c>
      <c r="GU23" s="159">
        <v>63</v>
      </c>
      <c r="GV23" s="159">
        <v>112</v>
      </c>
      <c r="GW23" s="159">
        <v>78</v>
      </c>
      <c r="GX23" s="159">
        <v>13067</v>
      </c>
    </row>
    <row r="24" spans="1:206" s="43" customFormat="1" ht="12" customHeight="1">
      <c r="A24" s="173">
        <v>204020501000000</v>
      </c>
      <c r="B24" s="48">
        <v>12</v>
      </c>
      <c r="C24" s="49" t="s">
        <v>156</v>
      </c>
      <c r="D24" s="50"/>
      <c r="E24" s="51">
        <v>28</v>
      </c>
      <c r="F24" s="51">
        <v>28</v>
      </c>
      <c r="G24" s="51">
        <v>100</v>
      </c>
      <c r="H24" s="52">
        <v>0</v>
      </c>
      <c r="I24" s="51">
        <v>70</v>
      </c>
      <c r="J24" s="51">
        <v>58</v>
      </c>
      <c r="K24" s="51">
        <v>82.85714285714286</v>
      </c>
      <c r="L24" s="52">
        <v>12</v>
      </c>
      <c r="M24" s="149">
        <v>6024</v>
      </c>
      <c r="N24" s="159">
        <v>4956</v>
      </c>
      <c r="O24" s="159">
        <v>5259</v>
      </c>
      <c r="P24" s="149">
        <v>87.300796812749</v>
      </c>
      <c r="Q24" s="229"/>
      <c r="R24" s="228"/>
      <c r="S24" s="230"/>
      <c r="T24" s="219"/>
      <c r="U24" s="227"/>
      <c r="V24" s="220"/>
      <c r="W24" s="231"/>
      <c r="X24" s="219"/>
      <c r="Y24" s="219"/>
      <c r="Z24" s="219"/>
      <c r="AA24" s="219"/>
      <c r="AB24" s="219"/>
      <c r="AC24" s="219"/>
      <c r="AD24" s="219"/>
      <c r="AE24" s="219"/>
      <c r="AF24" s="219"/>
      <c r="AG24" s="219"/>
      <c r="AH24" s="219"/>
      <c r="AI24" s="219"/>
      <c r="AJ24" s="219"/>
      <c r="AK24" s="219"/>
      <c r="AL24" s="219"/>
      <c r="GT24" s="159">
        <v>28</v>
      </c>
      <c r="GU24" s="159">
        <v>28</v>
      </c>
      <c r="GV24" s="159">
        <v>56</v>
      </c>
      <c r="GW24" s="159">
        <v>46</v>
      </c>
      <c r="GX24" s="159">
        <v>6024</v>
      </c>
    </row>
    <row r="25" spans="1:206" s="43" customFormat="1" ht="11.25" customHeight="1">
      <c r="A25" s="173">
        <v>204020502000000</v>
      </c>
      <c r="B25" s="48">
        <v>13</v>
      </c>
      <c r="C25" s="49" t="s">
        <v>116</v>
      </c>
      <c r="D25" s="54"/>
      <c r="E25" s="51">
        <v>28</v>
      </c>
      <c r="F25" s="51">
        <v>28</v>
      </c>
      <c r="G25" s="51">
        <v>100</v>
      </c>
      <c r="H25" s="52">
        <v>0</v>
      </c>
      <c r="I25" s="51">
        <v>38</v>
      </c>
      <c r="J25" s="51">
        <v>35</v>
      </c>
      <c r="K25" s="51">
        <v>92.10526315789474</v>
      </c>
      <c r="L25" s="52">
        <v>3</v>
      </c>
      <c r="M25" s="149">
        <v>6238</v>
      </c>
      <c r="N25" s="160">
        <v>5186</v>
      </c>
      <c r="O25" s="160">
        <v>5296</v>
      </c>
      <c r="P25" s="149">
        <v>84.89900609169607</v>
      </c>
      <c r="Q25" s="229"/>
      <c r="R25" s="228"/>
      <c r="S25" s="230"/>
      <c r="T25" s="219"/>
      <c r="U25" s="227"/>
      <c r="V25" s="220"/>
      <c r="W25" s="231"/>
      <c r="X25" s="219"/>
      <c r="Y25" s="219"/>
      <c r="Z25" s="219"/>
      <c r="AA25" s="219"/>
      <c r="AB25" s="219"/>
      <c r="AC25" s="219"/>
      <c r="AD25" s="219"/>
      <c r="AE25" s="219"/>
      <c r="AF25" s="219"/>
      <c r="AG25" s="219"/>
      <c r="AH25" s="219"/>
      <c r="AI25" s="219"/>
      <c r="AJ25" s="219"/>
      <c r="AK25" s="219"/>
      <c r="AL25" s="219"/>
      <c r="GT25" s="160">
        <v>28</v>
      </c>
      <c r="GU25" s="160">
        <v>28</v>
      </c>
      <c r="GV25" s="160">
        <v>36</v>
      </c>
      <c r="GW25" s="160">
        <v>34</v>
      </c>
      <c r="GX25" s="160">
        <v>6238</v>
      </c>
    </row>
    <row r="26" spans="1:206" s="43" customFormat="1" ht="12" customHeight="1">
      <c r="A26" s="175"/>
      <c r="B26" s="325" t="s">
        <v>152</v>
      </c>
      <c r="C26" s="326"/>
      <c r="D26" s="327"/>
      <c r="E26" s="55">
        <v>499</v>
      </c>
      <c r="F26" s="55">
        <v>499</v>
      </c>
      <c r="G26" s="55">
        <v>100</v>
      </c>
      <c r="H26" s="56">
        <v>0</v>
      </c>
      <c r="I26" s="55">
        <v>672</v>
      </c>
      <c r="J26" s="55">
        <v>450</v>
      </c>
      <c r="K26" s="55">
        <v>66.96428571428571</v>
      </c>
      <c r="L26" s="56">
        <v>222</v>
      </c>
      <c r="M26" s="57">
        <v>98154</v>
      </c>
      <c r="N26" s="307">
        <f>SUM(N11:N25)</f>
        <v>73264</v>
      </c>
      <c r="O26" s="55">
        <v>75925</v>
      </c>
      <c r="P26" s="55">
        <v>77.35293518348718</v>
      </c>
      <c r="Q26" s="232"/>
      <c r="R26" s="232"/>
      <c r="S26" s="232"/>
      <c r="T26" s="219"/>
      <c r="U26" s="227"/>
      <c r="V26" s="220"/>
      <c r="W26" s="231"/>
      <c r="X26" s="219"/>
      <c r="Y26" s="219"/>
      <c r="Z26" s="219"/>
      <c r="AA26" s="219"/>
      <c r="AB26" s="219"/>
      <c r="AC26" s="219"/>
      <c r="AD26" s="219"/>
      <c r="AE26" s="219"/>
      <c r="AF26" s="219"/>
      <c r="AG26" s="219"/>
      <c r="AH26" s="219"/>
      <c r="AI26" s="219"/>
      <c r="AJ26" s="219"/>
      <c r="AK26" s="219"/>
      <c r="AL26" s="219"/>
      <c r="GT26" s="57">
        <v>499</v>
      </c>
      <c r="GU26" s="57">
        <v>499</v>
      </c>
      <c r="GV26" s="57">
        <v>551</v>
      </c>
      <c r="GW26" s="57">
        <v>397</v>
      </c>
      <c r="GX26" s="57">
        <v>97616</v>
      </c>
    </row>
    <row r="27" spans="13:206" ht="12.75">
      <c r="M27" s="203"/>
      <c r="N27" s="203"/>
      <c r="O27" s="204"/>
      <c r="P27" s="205"/>
      <c r="R27" s="219"/>
      <c r="S27" s="234"/>
      <c r="U27" s="227"/>
      <c r="V27" s="220"/>
      <c r="W27" s="231"/>
      <c r="GT27" s="166">
        <v>499</v>
      </c>
      <c r="GU27" s="166">
        <v>499</v>
      </c>
      <c r="GV27" s="166">
        <v>551</v>
      </c>
      <c r="GW27" s="166">
        <v>397</v>
      </c>
      <c r="GX27" s="166">
        <v>97616</v>
      </c>
    </row>
    <row r="28" spans="1:206" s="58" customFormat="1" ht="15" customHeight="1">
      <c r="A28" s="343" t="s">
        <v>130</v>
      </c>
      <c r="B28" s="343"/>
      <c r="C28" s="343"/>
      <c r="D28" s="343"/>
      <c r="E28" s="343"/>
      <c r="F28" s="343"/>
      <c r="G28" s="343"/>
      <c r="H28" s="343"/>
      <c r="I28" s="343"/>
      <c r="J28" s="343"/>
      <c r="K28" s="343"/>
      <c r="L28" s="343"/>
      <c r="M28" s="343"/>
      <c r="N28" s="343"/>
      <c r="O28" s="343"/>
      <c r="P28" s="343"/>
      <c r="Q28" s="236"/>
      <c r="R28" s="236"/>
      <c r="S28" s="236"/>
      <c r="T28" s="236"/>
      <c r="U28" s="227"/>
      <c r="V28" s="220"/>
      <c r="W28" s="231"/>
      <c r="X28" s="236"/>
      <c r="Y28" s="236"/>
      <c r="Z28" s="236"/>
      <c r="AA28" s="236"/>
      <c r="AB28" s="236"/>
      <c r="AC28" s="236"/>
      <c r="AD28" s="236"/>
      <c r="AE28" s="236"/>
      <c r="AF28" s="236"/>
      <c r="AG28" s="236"/>
      <c r="AH28" s="236"/>
      <c r="AI28" s="236"/>
      <c r="AJ28" s="236"/>
      <c r="AK28" s="236"/>
      <c r="AL28" s="236"/>
      <c r="GT28" s="145"/>
      <c r="GU28" s="145"/>
      <c r="GV28" s="145"/>
      <c r="GW28" s="145"/>
      <c r="GX28" s="145"/>
    </row>
    <row r="29" spans="1:38" s="60" customFormat="1" ht="12" customHeight="1">
      <c r="A29" s="354" t="s">
        <v>161</v>
      </c>
      <c r="B29" s="354"/>
      <c r="C29" s="354"/>
      <c r="D29" s="354"/>
      <c r="E29" s="354"/>
      <c r="F29" s="354"/>
      <c r="G29" s="354"/>
      <c r="H29" s="354"/>
      <c r="I29" s="354"/>
      <c r="J29" s="354"/>
      <c r="K29" s="354"/>
      <c r="L29" s="354"/>
      <c r="M29" s="354"/>
      <c r="N29" s="354"/>
      <c r="O29" s="354"/>
      <c r="P29" s="354"/>
      <c r="Q29" s="237"/>
      <c r="R29" s="237"/>
      <c r="S29" s="237"/>
      <c r="T29" s="237"/>
      <c r="U29" s="227"/>
      <c r="V29" s="220"/>
      <c r="W29" s="231"/>
      <c r="X29" s="237"/>
      <c r="Y29" s="237"/>
      <c r="Z29" s="237"/>
      <c r="AA29" s="237"/>
      <c r="AB29" s="237"/>
      <c r="AC29" s="237"/>
      <c r="AD29" s="237"/>
      <c r="AE29" s="237"/>
      <c r="AF29" s="237"/>
      <c r="AG29" s="237"/>
      <c r="AH29" s="237"/>
      <c r="AI29" s="237"/>
      <c r="AJ29" s="237"/>
      <c r="AK29" s="237"/>
      <c r="AL29" s="237"/>
    </row>
    <row r="30" spans="1:38" s="60" customFormat="1" ht="12" customHeight="1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211"/>
      <c r="N30" s="297"/>
      <c r="O30" s="59"/>
      <c r="P30" s="59"/>
      <c r="Q30" s="238"/>
      <c r="R30" s="238"/>
      <c r="S30" s="238"/>
      <c r="T30" s="237"/>
      <c r="U30" s="227"/>
      <c r="V30" s="220"/>
      <c r="W30" s="231"/>
      <c r="X30" s="237"/>
      <c r="Y30" s="237"/>
      <c r="Z30" s="237"/>
      <c r="AA30" s="237"/>
      <c r="AB30" s="237"/>
      <c r="AC30" s="237"/>
      <c r="AD30" s="237"/>
      <c r="AE30" s="237"/>
      <c r="AF30" s="237"/>
      <c r="AG30" s="237"/>
      <c r="AH30" s="237"/>
      <c r="AI30" s="237"/>
      <c r="AJ30" s="237"/>
      <c r="AK30" s="237"/>
      <c r="AL30" s="237"/>
    </row>
    <row r="31" spans="1:38" s="60" customFormat="1" ht="12" customHeight="1">
      <c r="A31" s="334" t="s">
        <v>227</v>
      </c>
      <c r="B31" s="334"/>
      <c r="C31" s="334"/>
      <c r="D31" s="334"/>
      <c r="E31" s="334"/>
      <c r="F31" s="334"/>
      <c r="G31" s="334"/>
      <c r="H31" s="334"/>
      <c r="I31" s="334"/>
      <c r="J31" s="334"/>
      <c r="K31" s="334"/>
      <c r="L31" s="334"/>
      <c r="M31" s="334"/>
      <c r="N31" s="334"/>
      <c r="O31" s="334"/>
      <c r="P31" s="334"/>
      <c r="Q31" s="237"/>
      <c r="R31" s="237"/>
      <c r="S31" s="237"/>
      <c r="T31" s="237"/>
      <c r="U31" s="227"/>
      <c r="V31" s="220"/>
      <c r="W31" s="231"/>
      <c r="X31" s="237"/>
      <c r="Y31" s="237"/>
      <c r="Z31" s="237"/>
      <c r="AA31" s="237"/>
      <c r="AB31" s="237"/>
      <c r="AC31" s="237"/>
      <c r="AD31" s="237"/>
      <c r="AE31" s="237"/>
      <c r="AF31" s="237"/>
      <c r="AG31" s="237"/>
      <c r="AH31" s="237"/>
      <c r="AI31" s="237"/>
      <c r="AJ31" s="237"/>
      <c r="AK31" s="237"/>
      <c r="AL31" s="237"/>
    </row>
    <row r="32" spans="1:38" s="60" customFormat="1" ht="12" customHeight="1">
      <c r="A32" s="335"/>
      <c r="B32" s="335"/>
      <c r="C32" s="335"/>
      <c r="D32" s="335"/>
      <c r="E32" s="335"/>
      <c r="F32" s="335"/>
      <c r="G32" s="335"/>
      <c r="H32" s="335"/>
      <c r="I32" s="335"/>
      <c r="J32" s="335"/>
      <c r="K32" s="335"/>
      <c r="L32" s="335"/>
      <c r="M32" s="335"/>
      <c r="N32" s="335"/>
      <c r="O32" s="335"/>
      <c r="P32" s="335"/>
      <c r="Q32" s="237"/>
      <c r="R32" s="237"/>
      <c r="S32" s="237"/>
      <c r="T32" s="237"/>
      <c r="U32" s="227"/>
      <c r="V32" s="220"/>
      <c r="W32" s="231"/>
      <c r="X32" s="237"/>
      <c r="Y32" s="237"/>
      <c r="Z32" s="237"/>
      <c r="AA32" s="237"/>
      <c r="AB32" s="237"/>
      <c r="AC32" s="237"/>
      <c r="AD32" s="237"/>
      <c r="AE32" s="237"/>
      <c r="AF32" s="237"/>
      <c r="AG32" s="237"/>
      <c r="AH32" s="237"/>
      <c r="AI32" s="237"/>
      <c r="AJ32" s="237"/>
      <c r="AK32" s="237"/>
      <c r="AL32" s="237"/>
    </row>
    <row r="33" spans="1:38" s="60" customFormat="1" ht="12" customHeight="1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209"/>
      <c r="N33" s="295"/>
      <c r="O33" s="44"/>
      <c r="P33" s="44"/>
      <c r="Q33" s="223"/>
      <c r="R33" s="223"/>
      <c r="S33" s="223"/>
      <c r="T33" s="237"/>
      <c r="U33" s="227"/>
      <c r="V33" s="220"/>
      <c r="W33" s="231"/>
      <c r="X33" s="237"/>
      <c r="Y33" s="237"/>
      <c r="Z33" s="237"/>
      <c r="AA33" s="237"/>
      <c r="AB33" s="237"/>
      <c r="AC33" s="237"/>
      <c r="AD33" s="237"/>
      <c r="AE33" s="237"/>
      <c r="AF33" s="237"/>
      <c r="AG33" s="237"/>
      <c r="AH33" s="237"/>
      <c r="AI33" s="237"/>
      <c r="AJ33" s="237"/>
      <c r="AK33" s="237"/>
      <c r="AL33" s="237"/>
    </row>
    <row r="34" spans="1:38" s="199" customFormat="1" ht="12" customHeight="1">
      <c r="A34" s="318" t="s">
        <v>247</v>
      </c>
      <c r="B34" s="336" t="s">
        <v>146</v>
      </c>
      <c r="C34" s="337"/>
      <c r="D34" s="318" t="s">
        <v>248</v>
      </c>
      <c r="E34" s="340" t="s">
        <v>186</v>
      </c>
      <c r="F34" s="341"/>
      <c r="G34" s="341"/>
      <c r="H34" s="342"/>
      <c r="I34" s="340" t="s">
        <v>147</v>
      </c>
      <c r="J34" s="341"/>
      <c r="K34" s="341"/>
      <c r="L34" s="342"/>
      <c r="M34" s="340" t="s">
        <v>187</v>
      </c>
      <c r="N34" s="341"/>
      <c r="O34" s="341"/>
      <c r="P34" s="342"/>
      <c r="Q34" s="310"/>
      <c r="R34" s="310"/>
      <c r="S34" s="310"/>
      <c r="T34" s="224"/>
      <c r="U34" s="227"/>
      <c r="V34" s="220"/>
      <c r="W34" s="231"/>
      <c r="X34" s="224"/>
      <c r="Y34" s="224"/>
      <c r="Z34" s="224"/>
      <c r="AA34" s="224"/>
      <c r="AB34" s="224"/>
      <c r="AC34" s="224"/>
      <c r="AD34" s="224"/>
      <c r="AE34" s="224"/>
      <c r="AF34" s="224"/>
      <c r="AG34" s="224"/>
      <c r="AH34" s="224"/>
      <c r="AI34" s="224"/>
      <c r="AJ34" s="224"/>
      <c r="AK34" s="224"/>
      <c r="AL34" s="224"/>
    </row>
    <row r="35" spans="1:38" s="199" customFormat="1" ht="12" customHeight="1">
      <c r="A35" s="319"/>
      <c r="B35" s="338"/>
      <c r="C35" s="339"/>
      <c r="D35" s="319"/>
      <c r="E35" s="350" t="s">
        <v>148</v>
      </c>
      <c r="F35" s="340" t="s">
        <v>149</v>
      </c>
      <c r="G35" s="342"/>
      <c r="H35" s="350" t="s">
        <v>16</v>
      </c>
      <c r="I35" s="350" t="s">
        <v>148</v>
      </c>
      <c r="J35" s="340" t="s">
        <v>149</v>
      </c>
      <c r="K35" s="342"/>
      <c r="L35" s="350" t="s">
        <v>16</v>
      </c>
      <c r="M35" s="318" t="s">
        <v>249</v>
      </c>
      <c r="N35" s="344" t="s">
        <v>190</v>
      </c>
      <c r="O35" s="345"/>
      <c r="P35" s="346"/>
      <c r="Q35" s="311"/>
      <c r="R35" s="310"/>
      <c r="S35" s="310"/>
      <c r="T35" s="224"/>
      <c r="U35" s="227"/>
      <c r="V35" s="220"/>
      <c r="W35" s="231"/>
      <c r="X35" s="224"/>
      <c r="Y35" s="224"/>
      <c r="Z35" s="224"/>
      <c r="AA35" s="224"/>
      <c r="AB35" s="224"/>
      <c r="AC35" s="224"/>
      <c r="AD35" s="224"/>
      <c r="AE35" s="224"/>
      <c r="AF35" s="224"/>
      <c r="AG35" s="224"/>
      <c r="AH35" s="224"/>
      <c r="AI35" s="224"/>
      <c r="AJ35" s="224"/>
      <c r="AK35" s="224"/>
      <c r="AL35" s="224"/>
    </row>
    <row r="36" spans="1:38" s="199" customFormat="1" ht="22.5">
      <c r="A36" s="320"/>
      <c r="B36" s="352" t="s">
        <v>228</v>
      </c>
      <c r="C36" s="353"/>
      <c r="D36" s="320"/>
      <c r="E36" s="351"/>
      <c r="F36" s="200" t="s">
        <v>192</v>
      </c>
      <c r="G36" s="201" t="s">
        <v>150</v>
      </c>
      <c r="H36" s="351"/>
      <c r="I36" s="351"/>
      <c r="J36" s="200" t="s">
        <v>192</v>
      </c>
      <c r="K36" s="201" t="s">
        <v>150</v>
      </c>
      <c r="L36" s="351"/>
      <c r="M36" s="320"/>
      <c r="N36" s="303" t="s">
        <v>262</v>
      </c>
      <c r="O36" s="303" t="s">
        <v>263</v>
      </c>
      <c r="P36" s="304" t="s">
        <v>150</v>
      </c>
      <c r="Q36" s="311"/>
      <c r="R36" s="225"/>
      <c r="S36" s="226"/>
      <c r="T36" s="224"/>
      <c r="U36" s="227"/>
      <c r="V36" s="220"/>
      <c r="W36" s="231"/>
      <c r="X36" s="224"/>
      <c r="Y36" s="224"/>
      <c r="Z36" s="224"/>
      <c r="AA36" s="224"/>
      <c r="AB36" s="224"/>
      <c r="AC36" s="224"/>
      <c r="AD36" s="224"/>
      <c r="AE36" s="224"/>
      <c r="AF36" s="224"/>
      <c r="AG36" s="224"/>
      <c r="AH36" s="224"/>
      <c r="AI36" s="224"/>
      <c r="AJ36" s="224"/>
      <c r="AK36" s="224"/>
      <c r="AL36" s="224"/>
    </row>
    <row r="37" spans="1:38" s="60" customFormat="1" ht="12" customHeight="1">
      <c r="A37" s="63"/>
      <c r="B37" s="62" t="s">
        <v>151</v>
      </c>
      <c r="D37" s="63"/>
      <c r="E37" s="63"/>
      <c r="F37" s="63"/>
      <c r="G37" s="63"/>
      <c r="H37" s="63"/>
      <c r="I37" s="63"/>
      <c r="J37" s="63"/>
      <c r="K37" s="63"/>
      <c r="L37" s="63"/>
      <c r="M37" s="47"/>
      <c r="N37" s="47"/>
      <c r="O37" s="47"/>
      <c r="P37" s="63"/>
      <c r="Q37" s="227"/>
      <c r="R37" s="227"/>
      <c r="S37" s="237"/>
      <c r="T37" s="237"/>
      <c r="U37" s="227"/>
      <c r="V37" s="220"/>
      <c r="W37" s="231"/>
      <c r="X37" s="237"/>
      <c r="Y37" s="237"/>
      <c r="Z37" s="237"/>
      <c r="AA37" s="237"/>
      <c r="AB37" s="237"/>
      <c r="AC37" s="237"/>
      <c r="AD37" s="237"/>
      <c r="AE37" s="237"/>
      <c r="AF37" s="237"/>
      <c r="AG37" s="237"/>
      <c r="AH37" s="237"/>
      <c r="AI37" s="237"/>
      <c r="AJ37" s="237"/>
      <c r="AK37" s="237"/>
      <c r="AL37" s="237"/>
    </row>
    <row r="38" spans="1:206" s="60" customFormat="1" ht="12" customHeight="1">
      <c r="A38" s="173">
        <v>204020104000000</v>
      </c>
      <c r="B38" s="64">
        <v>1</v>
      </c>
      <c r="C38" s="49" t="s">
        <v>67</v>
      </c>
      <c r="D38" s="50"/>
      <c r="E38" s="51">
        <v>25</v>
      </c>
      <c r="F38" s="51">
        <v>25</v>
      </c>
      <c r="G38" s="51">
        <v>100</v>
      </c>
      <c r="H38" s="52">
        <v>0</v>
      </c>
      <c r="I38" s="51">
        <v>29</v>
      </c>
      <c r="J38" s="51">
        <v>29</v>
      </c>
      <c r="K38" s="51">
        <v>100</v>
      </c>
      <c r="L38" s="52">
        <v>0</v>
      </c>
      <c r="M38" s="149">
        <v>6108</v>
      </c>
      <c r="N38" s="151">
        <v>5744</v>
      </c>
      <c r="O38" s="151">
        <v>6043</v>
      </c>
      <c r="P38" s="149">
        <v>98.9358218729535</v>
      </c>
      <c r="Q38" s="230"/>
      <c r="R38" s="239"/>
      <c r="S38" s="230"/>
      <c r="T38" s="237"/>
      <c r="U38" s="227"/>
      <c r="V38" s="220"/>
      <c r="W38" s="231"/>
      <c r="X38" s="237"/>
      <c r="Y38" s="237"/>
      <c r="Z38" s="237"/>
      <c r="AA38" s="237"/>
      <c r="AB38" s="237"/>
      <c r="AC38" s="237"/>
      <c r="AD38" s="237"/>
      <c r="AE38" s="237"/>
      <c r="AF38" s="237"/>
      <c r="AG38" s="237"/>
      <c r="AH38" s="237"/>
      <c r="AI38" s="237"/>
      <c r="AJ38" s="237"/>
      <c r="AK38" s="237"/>
      <c r="AL38" s="237"/>
      <c r="GT38" s="151">
        <v>25</v>
      </c>
      <c r="GU38" s="151">
        <v>25</v>
      </c>
      <c r="GV38" s="151">
        <v>29</v>
      </c>
      <c r="GW38" s="151">
        <v>29</v>
      </c>
      <c r="GX38" s="151">
        <v>6000</v>
      </c>
    </row>
    <row r="39" spans="1:206" s="60" customFormat="1" ht="12" customHeight="1">
      <c r="A39" s="173">
        <v>204020105000000</v>
      </c>
      <c r="B39" s="64">
        <v>2</v>
      </c>
      <c r="C39" s="65" t="s">
        <v>160</v>
      </c>
      <c r="D39" s="50"/>
      <c r="E39" s="51">
        <v>33</v>
      </c>
      <c r="F39" s="51">
        <v>33</v>
      </c>
      <c r="G39" s="51">
        <v>100</v>
      </c>
      <c r="H39" s="52">
        <v>0</v>
      </c>
      <c r="I39" s="51">
        <v>83</v>
      </c>
      <c r="J39" s="51">
        <v>83</v>
      </c>
      <c r="K39" s="51">
        <v>100</v>
      </c>
      <c r="L39" s="52">
        <v>0</v>
      </c>
      <c r="M39" s="149">
        <v>15730</v>
      </c>
      <c r="N39" s="151">
        <v>14999</v>
      </c>
      <c r="O39" s="151">
        <v>16676</v>
      </c>
      <c r="P39" s="149">
        <v>106.01398601398601</v>
      </c>
      <c r="Q39" s="230"/>
      <c r="R39" s="239"/>
      <c r="S39" s="230"/>
      <c r="T39" s="237"/>
      <c r="U39" s="227"/>
      <c r="V39" s="220"/>
      <c r="W39" s="231"/>
      <c r="X39" s="237"/>
      <c r="Y39" s="237"/>
      <c r="Z39" s="237"/>
      <c r="AA39" s="237"/>
      <c r="AB39" s="237"/>
      <c r="AC39" s="237"/>
      <c r="AD39" s="237"/>
      <c r="AE39" s="237"/>
      <c r="AF39" s="237"/>
      <c r="AG39" s="237"/>
      <c r="AH39" s="237"/>
      <c r="AI39" s="237"/>
      <c r="AJ39" s="237"/>
      <c r="AK39" s="237"/>
      <c r="AL39" s="237"/>
      <c r="GT39" s="151">
        <v>33</v>
      </c>
      <c r="GU39" s="151">
        <v>33</v>
      </c>
      <c r="GV39" s="151">
        <v>83</v>
      </c>
      <c r="GW39" s="151">
        <v>83</v>
      </c>
      <c r="GX39" s="151">
        <v>16000</v>
      </c>
    </row>
    <row r="40" spans="1:206" s="60" customFormat="1" ht="12" customHeight="1">
      <c r="A40" s="173">
        <v>204020103000000</v>
      </c>
      <c r="B40" s="64">
        <v>3</v>
      </c>
      <c r="C40" s="49" t="s">
        <v>69</v>
      </c>
      <c r="D40" s="50"/>
      <c r="E40" s="51">
        <v>138</v>
      </c>
      <c r="F40" s="51">
        <v>138</v>
      </c>
      <c r="G40" s="51">
        <v>100</v>
      </c>
      <c r="H40" s="52">
        <v>0</v>
      </c>
      <c r="I40" s="51">
        <v>14</v>
      </c>
      <c r="J40" s="51">
        <v>14</v>
      </c>
      <c r="K40" s="51">
        <v>100</v>
      </c>
      <c r="L40" s="52">
        <v>0</v>
      </c>
      <c r="M40" s="149">
        <v>50547</v>
      </c>
      <c r="N40" s="151">
        <v>50168</v>
      </c>
      <c r="O40" s="151">
        <v>52740</v>
      </c>
      <c r="P40" s="149">
        <v>104.33853641165646</v>
      </c>
      <c r="Q40" s="239"/>
      <c r="R40" s="239"/>
      <c r="S40" s="230"/>
      <c r="T40" s="237"/>
      <c r="U40" s="227"/>
      <c r="V40" s="220"/>
      <c r="W40" s="231"/>
      <c r="X40" s="237"/>
      <c r="Y40" s="237"/>
      <c r="Z40" s="237"/>
      <c r="AA40" s="237"/>
      <c r="AB40" s="237"/>
      <c r="AC40" s="237"/>
      <c r="AD40" s="237"/>
      <c r="AE40" s="237"/>
      <c r="AF40" s="237"/>
      <c r="AG40" s="237"/>
      <c r="AH40" s="237"/>
      <c r="AI40" s="237"/>
      <c r="AJ40" s="237"/>
      <c r="AK40" s="237"/>
      <c r="AL40" s="237"/>
      <c r="GT40" s="151">
        <v>138</v>
      </c>
      <c r="GU40" s="151">
        <v>138</v>
      </c>
      <c r="GV40" s="151">
        <v>14</v>
      </c>
      <c r="GW40" s="151">
        <v>14</v>
      </c>
      <c r="GX40" s="151">
        <v>53000</v>
      </c>
    </row>
    <row r="41" spans="1:206" s="60" customFormat="1" ht="12" customHeight="1">
      <c r="A41" s="194"/>
      <c r="B41" s="64"/>
      <c r="C41" s="49"/>
      <c r="D41" s="54"/>
      <c r="E41" s="51"/>
      <c r="F41" s="51"/>
      <c r="G41" s="51"/>
      <c r="H41" s="52"/>
      <c r="I41" s="51"/>
      <c r="J41" s="51"/>
      <c r="K41" s="51"/>
      <c r="L41" s="52"/>
      <c r="M41" s="197"/>
      <c r="N41" s="66"/>
      <c r="O41" s="66"/>
      <c r="P41" s="149"/>
      <c r="Q41" s="227"/>
      <c r="R41" s="239"/>
      <c r="S41" s="230"/>
      <c r="T41" s="237"/>
      <c r="U41" s="227"/>
      <c r="V41" s="220"/>
      <c r="W41" s="231"/>
      <c r="X41" s="237"/>
      <c r="Y41" s="237"/>
      <c r="Z41" s="237"/>
      <c r="AA41" s="237"/>
      <c r="AB41" s="237"/>
      <c r="AC41" s="237"/>
      <c r="AD41" s="237"/>
      <c r="AE41" s="237"/>
      <c r="AF41" s="237"/>
      <c r="AG41" s="237"/>
      <c r="AH41" s="237"/>
      <c r="AI41" s="237"/>
      <c r="AJ41" s="237"/>
      <c r="AK41" s="237"/>
      <c r="AL41" s="237"/>
      <c r="GT41" s="66"/>
      <c r="GU41" s="66"/>
      <c r="GV41" s="66"/>
      <c r="GW41" s="66"/>
      <c r="GX41" s="66"/>
    </row>
    <row r="42" spans="1:206" s="60" customFormat="1" ht="12" customHeight="1">
      <c r="A42" s="195"/>
      <c r="B42" s="325" t="s">
        <v>152</v>
      </c>
      <c r="C42" s="326"/>
      <c r="D42" s="327"/>
      <c r="E42" s="55">
        <v>196</v>
      </c>
      <c r="F42" s="55">
        <v>196</v>
      </c>
      <c r="G42" s="55">
        <v>100</v>
      </c>
      <c r="H42" s="56">
        <v>0</v>
      </c>
      <c r="I42" s="55">
        <v>126</v>
      </c>
      <c r="J42" s="55">
        <v>126</v>
      </c>
      <c r="K42" s="55">
        <v>100</v>
      </c>
      <c r="L42" s="56">
        <v>0</v>
      </c>
      <c r="M42" s="67">
        <v>72385</v>
      </c>
      <c r="N42" s="307">
        <f>SUM(N37:N41)</f>
        <v>70911</v>
      </c>
      <c r="O42" s="55">
        <v>75459</v>
      </c>
      <c r="P42" s="55">
        <v>104.24673620225184</v>
      </c>
      <c r="Q42" s="232"/>
      <c r="R42" s="232"/>
      <c r="S42" s="232"/>
      <c r="T42" s="237"/>
      <c r="U42" s="227"/>
      <c r="V42" s="220"/>
      <c r="W42" s="231"/>
      <c r="X42" s="237"/>
      <c r="Y42" s="237"/>
      <c r="Z42" s="237"/>
      <c r="AA42" s="237"/>
      <c r="AB42" s="237"/>
      <c r="AC42" s="237"/>
      <c r="AD42" s="237"/>
      <c r="AE42" s="237"/>
      <c r="AF42" s="237"/>
      <c r="AG42" s="237"/>
      <c r="AH42" s="237"/>
      <c r="AI42" s="237"/>
      <c r="AJ42" s="237"/>
      <c r="AK42" s="237"/>
      <c r="AL42" s="237"/>
      <c r="GT42" s="67">
        <v>196</v>
      </c>
      <c r="GU42" s="67">
        <v>196</v>
      </c>
      <c r="GV42" s="67">
        <v>126</v>
      </c>
      <c r="GW42" s="67">
        <v>126</v>
      </c>
      <c r="GX42" s="67">
        <v>75000</v>
      </c>
    </row>
    <row r="43" spans="3:206" s="60" customFormat="1" ht="12" customHeight="1">
      <c r="C43" s="49"/>
      <c r="D43" s="49"/>
      <c r="E43" s="68"/>
      <c r="F43" s="68"/>
      <c r="G43" s="69"/>
      <c r="H43" s="68"/>
      <c r="I43" s="68"/>
      <c r="J43" s="68"/>
      <c r="K43" s="68"/>
      <c r="L43" s="68"/>
      <c r="M43" s="196"/>
      <c r="N43" s="196"/>
      <c r="O43" s="68"/>
      <c r="P43" s="70"/>
      <c r="Q43" s="240"/>
      <c r="R43" s="227"/>
      <c r="S43" s="241"/>
      <c r="T43" s="237"/>
      <c r="U43" s="227"/>
      <c r="V43" s="220"/>
      <c r="W43" s="231"/>
      <c r="X43" s="237"/>
      <c r="Y43" s="237"/>
      <c r="Z43" s="237"/>
      <c r="AA43" s="237"/>
      <c r="AB43" s="237"/>
      <c r="AC43" s="237"/>
      <c r="AD43" s="237"/>
      <c r="AE43" s="237"/>
      <c r="AF43" s="237"/>
      <c r="AG43" s="237"/>
      <c r="AH43" s="237"/>
      <c r="AI43" s="237"/>
      <c r="AJ43" s="237"/>
      <c r="AK43" s="237"/>
      <c r="AL43" s="237"/>
      <c r="GT43" s="61">
        <v>196</v>
      </c>
      <c r="GU43" s="61">
        <v>196</v>
      </c>
      <c r="GV43" s="61">
        <v>126</v>
      </c>
      <c r="GW43" s="61">
        <v>126</v>
      </c>
      <c r="GX43" s="61">
        <v>75000</v>
      </c>
    </row>
    <row r="44" spans="1:38" s="71" customFormat="1" ht="15" customHeight="1">
      <c r="A44" s="355" t="s">
        <v>43</v>
      </c>
      <c r="B44" s="355"/>
      <c r="C44" s="355"/>
      <c r="D44" s="355"/>
      <c r="E44" s="355"/>
      <c r="F44" s="355"/>
      <c r="G44" s="355"/>
      <c r="H44" s="355"/>
      <c r="I44" s="355"/>
      <c r="J44" s="355"/>
      <c r="K44" s="355"/>
      <c r="L44" s="355"/>
      <c r="M44" s="355"/>
      <c r="N44" s="355"/>
      <c r="O44" s="355"/>
      <c r="P44" s="355"/>
      <c r="Q44" s="242"/>
      <c r="R44" s="242"/>
      <c r="S44" s="242"/>
      <c r="T44" s="242"/>
      <c r="U44" s="227"/>
      <c r="V44" s="220"/>
      <c r="W44" s="231"/>
      <c r="X44" s="242"/>
      <c r="Y44" s="242"/>
      <c r="Z44" s="242"/>
      <c r="AA44" s="242"/>
      <c r="AB44" s="242"/>
      <c r="AC44" s="242"/>
      <c r="AD44" s="242"/>
      <c r="AE44" s="242"/>
      <c r="AF44" s="242"/>
      <c r="AG44" s="242"/>
      <c r="AH44" s="242"/>
      <c r="AI44" s="242"/>
      <c r="AJ44" s="242"/>
      <c r="AK44" s="242"/>
      <c r="AL44" s="242"/>
    </row>
    <row r="45" spans="1:38" s="73" customFormat="1" ht="12" customHeight="1">
      <c r="A45" s="356" t="s">
        <v>162</v>
      </c>
      <c r="B45" s="356"/>
      <c r="C45" s="356"/>
      <c r="D45" s="356"/>
      <c r="E45" s="356"/>
      <c r="F45" s="356"/>
      <c r="G45" s="356"/>
      <c r="H45" s="356"/>
      <c r="I45" s="356"/>
      <c r="J45" s="356"/>
      <c r="K45" s="356"/>
      <c r="L45" s="356"/>
      <c r="M45" s="356"/>
      <c r="N45" s="356"/>
      <c r="O45" s="356"/>
      <c r="P45" s="356"/>
      <c r="Q45" s="243"/>
      <c r="R45" s="243"/>
      <c r="S45" s="243"/>
      <c r="T45" s="243"/>
      <c r="U45" s="227"/>
      <c r="V45" s="220"/>
      <c r="W45" s="231"/>
      <c r="X45" s="243"/>
      <c r="Y45" s="243"/>
      <c r="Z45" s="243"/>
      <c r="AA45" s="243"/>
      <c r="AB45" s="243"/>
      <c r="AC45" s="243"/>
      <c r="AD45" s="243"/>
      <c r="AE45" s="243"/>
      <c r="AF45" s="243"/>
      <c r="AG45" s="243"/>
      <c r="AH45" s="243"/>
      <c r="AI45" s="243"/>
      <c r="AJ45" s="243"/>
      <c r="AK45" s="243"/>
      <c r="AL45" s="243"/>
    </row>
    <row r="46" spans="1:38" s="73" customFormat="1" ht="12" customHeight="1">
      <c r="A46" s="72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212"/>
      <c r="N46" s="298"/>
      <c r="O46" s="72"/>
      <c r="P46" s="72"/>
      <c r="Q46" s="244"/>
      <c r="R46" s="244"/>
      <c r="S46" s="244"/>
      <c r="T46" s="243"/>
      <c r="U46" s="227"/>
      <c r="V46" s="220"/>
      <c r="W46" s="231"/>
      <c r="X46" s="243"/>
      <c r="Y46" s="243"/>
      <c r="Z46" s="243"/>
      <c r="AA46" s="243"/>
      <c r="AB46" s="243"/>
      <c r="AC46" s="243"/>
      <c r="AD46" s="243"/>
      <c r="AE46" s="243"/>
      <c r="AF46" s="243"/>
      <c r="AG46" s="243"/>
      <c r="AH46" s="243"/>
      <c r="AI46" s="243"/>
      <c r="AJ46" s="243"/>
      <c r="AK46" s="243"/>
      <c r="AL46" s="243"/>
    </row>
    <row r="47" spans="1:38" s="73" customFormat="1" ht="12" customHeight="1">
      <c r="A47" s="334" t="s">
        <v>227</v>
      </c>
      <c r="B47" s="334"/>
      <c r="C47" s="334"/>
      <c r="D47" s="334"/>
      <c r="E47" s="334"/>
      <c r="F47" s="334"/>
      <c r="G47" s="334"/>
      <c r="H47" s="334"/>
      <c r="I47" s="334"/>
      <c r="J47" s="334"/>
      <c r="K47" s="334"/>
      <c r="L47" s="334"/>
      <c r="M47" s="334"/>
      <c r="N47" s="334"/>
      <c r="O47" s="334"/>
      <c r="P47" s="334"/>
      <c r="Q47" s="243"/>
      <c r="R47" s="243"/>
      <c r="S47" s="243"/>
      <c r="T47" s="243"/>
      <c r="U47" s="227"/>
      <c r="V47" s="220"/>
      <c r="W47" s="231"/>
      <c r="X47" s="243"/>
      <c r="Y47" s="243"/>
      <c r="Z47" s="243"/>
      <c r="AA47" s="243"/>
      <c r="AB47" s="243"/>
      <c r="AC47" s="243"/>
      <c r="AD47" s="243"/>
      <c r="AE47" s="243"/>
      <c r="AF47" s="243"/>
      <c r="AG47" s="243"/>
      <c r="AH47" s="243"/>
      <c r="AI47" s="243"/>
      <c r="AJ47" s="243"/>
      <c r="AK47" s="243"/>
      <c r="AL47" s="243"/>
    </row>
    <row r="48" spans="1:38" s="73" customFormat="1" ht="12" customHeight="1">
      <c r="A48" s="335"/>
      <c r="B48" s="335"/>
      <c r="C48" s="335"/>
      <c r="D48" s="335"/>
      <c r="E48" s="335"/>
      <c r="F48" s="335"/>
      <c r="G48" s="335"/>
      <c r="H48" s="335"/>
      <c r="I48" s="335"/>
      <c r="J48" s="335"/>
      <c r="K48" s="335"/>
      <c r="L48" s="335"/>
      <c r="M48" s="335"/>
      <c r="N48" s="335"/>
      <c r="O48" s="335"/>
      <c r="P48" s="335"/>
      <c r="Q48" s="243"/>
      <c r="R48" s="243"/>
      <c r="S48" s="243"/>
      <c r="T48" s="243"/>
      <c r="U48" s="227"/>
      <c r="V48" s="220"/>
      <c r="W48" s="231"/>
      <c r="X48" s="243"/>
      <c r="Y48" s="243"/>
      <c r="Z48" s="243"/>
      <c r="AA48" s="243"/>
      <c r="AB48" s="243"/>
      <c r="AC48" s="243"/>
      <c r="AD48" s="243"/>
      <c r="AE48" s="243"/>
      <c r="AF48" s="243"/>
      <c r="AG48" s="243"/>
      <c r="AH48" s="243"/>
      <c r="AI48" s="243"/>
      <c r="AJ48" s="243"/>
      <c r="AK48" s="243"/>
      <c r="AL48" s="243"/>
    </row>
    <row r="49" spans="1:38" s="73" customFormat="1" ht="12" customHeight="1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209"/>
      <c r="N49" s="295"/>
      <c r="O49" s="44"/>
      <c r="P49" s="44"/>
      <c r="Q49" s="223"/>
      <c r="R49" s="223"/>
      <c r="S49" s="223"/>
      <c r="T49" s="243"/>
      <c r="U49" s="227"/>
      <c r="V49" s="220"/>
      <c r="W49" s="231"/>
      <c r="X49" s="243"/>
      <c r="Y49" s="243"/>
      <c r="Z49" s="243"/>
      <c r="AA49" s="243"/>
      <c r="AB49" s="243"/>
      <c r="AC49" s="243"/>
      <c r="AD49" s="243"/>
      <c r="AE49" s="243"/>
      <c r="AF49" s="243"/>
      <c r="AG49" s="243"/>
      <c r="AH49" s="243"/>
      <c r="AI49" s="243"/>
      <c r="AJ49" s="243"/>
      <c r="AK49" s="243"/>
      <c r="AL49" s="243"/>
    </row>
    <row r="50" spans="1:38" s="199" customFormat="1" ht="12" customHeight="1">
      <c r="A50" s="318" t="s">
        <v>247</v>
      </c>
      <c r="B50" s="336" t="s">
        <v>146</v>
      </c>
      <c r="C50" s="337"/>
      <c r="D50" s="318" t="s">
        <v>248</v>
      </c>
      <c r="E50" s="340" t="s">
        <v>186</v>
      </c>
      <c r="F50" s="341"/>
      <c r="G50" s="341"/>
      <c r="H50" s="342"/>
      <c r="I50" s="340" t="s">
        <v>147</v>
      </c>
      <c r="J50" s="341"/>
      <c r="K50" s="341"/>
      <c r="L50" s="342"/>
      <c r="M50" s="340" t="s">
        <v>187</v>
      </c>
      <c r="N50" s="341"/>
      <c r="O50" s="341"/>
      <c r="P50" s="342"/>
      <c r="Q50" s="310"/>
      <c r="R50" s="310"/>
      <c r="S50" s="310"/>
      <c r="T50" s="224"/>
      <c r="U50" s="227"/>
      <c r="V50" s="220"/>
      <c r="W50" s="231"/>
      <c r="X50" s="224"/>
      <c r="Y50" s="224"/>
      <c r="Z50" s="224"/>
      <c r="AA50" s="224"/>
      <c r="AB50" s="224"/>
      <c r="AC50" s="224"/>
      <c r="AD50" s="224"/>
      <c r="AE50" s="224"/>
      <c r="AF50" s="224"/>
      <c r="AG50" s="224"/>
      <c r="AH50" s="224"/>
      <c r="AI50" s="224"/>
      <c r="AJ50" s="224"/>
      <c r="AK50" s="224"/>
      <c r="AL50" s="224"/>
    </row>
    <row r="51" spans="1:38" s="199" customFormat="1" ht="12" customHeight="1">
      <c r="A51" s="319"/>
      <c r="B51" s="338"/>
      <c r="C51" s="339"/>
      <c r="D51" s="319"/>
      <c r="E51" s="350" t="s">
        <v>148</v>
      </c>
      <c r="F51" s="340" t="s">
        <v>149</v>
      </c>
      <c r="G51" s="342"/>
      <c r="H51" s="350" t="s">
        <v>16</v>
      </c>
      <c r="I51" s="350" t="s">
        <v>148</v>
      </c>
      <c r="J51" s="340" t="s">
        <v>149</v>
      </c>
      <c r="K51" s="342"/>
      <c r="L51" s="350" t="s">
        <v>16</v>
      </c>
      <c r="M51" s="318" t="s">
        <v>249</v>
      </c>
      <c r="N51" s="344" t="s">
        <v>190</v>
      </c>
      <c r="O51" s="345"/>
      <c r="P51" s="346"/>
      <c r="Q51" s="311"/>
      <c r="R51" s="310"/>
      <c r="S51" s="310"/>
      <c r="T51" s="224"/>
      <c r="U51" s="227"/>
      <c r="V51" s="220"/>
      <c r="W51" s="231"/>
      <c r="X51" s="224"/>
      <c r="Y51" s="224"/>
      <c r="Z51" s="224"/>
      <c r="AA51" s="224"/>
      <c r="AB51" s="224"/>
      <c r="AC51" s="224"/>
      <c r="AD51" s="224"/>
      <c r="AE51" s="224"/>
      <c r="AF51" s="224"/>
      <c r="AG51" s="224"/>
      <c r="AH51" s="224"/>
      <c r="AI51" s="224"/>
      <c r="AJ51" s="224"/>
      <c r="AK51" s="224"/>
      <c r="AL51" s="224"/>
    </row>
    <row r="52" spans="1:38" s="199" customFormat="1" ht="22.5">
      <c r="A52" s="320"/>
      <c r="B52" s="352" t="s">
        <v>228</v>
      </c>
      <c r="C52" s="353"/>
      <c r="D52" s="320"/>
      <c r="E52" s="351"/>
      <c r="F52" s="200" t="s">
        <v>192</v>
      </c>
      <c r="G52" s="201" t="s">
        <v>150</v>
      </c>
      <c r="H52" s="351"/>
      <c r="I52" s="351"/>
      <c r="J52" s="200" t="s">
        <v>192</v>
      </c>
      <c r="K52" s="201" t="s">
        <v>150</v>
      </c>
      <c r="L52" s="351"/>
      <c r="M52" s="320"/>
      <c r="N52" s="303" t="s">
        <v>262</v>
      </c>
      <c r="O52" s="303" t="s">
        <v>263</v>
      </c>
      <c r="P52" s="304" t="s">
        <v>150</v>
      </c>
      <c r="Q52" s="311"/>
      <c r="R52" s="225"/>
      <c r="S52" s="226"/>
      <c r="T52" s="224"/>
      <c r="U52" s="227"/>
      <c r="V52" s="220"/>
      <c r="W52" s="231"/>
      <c r="X52" s="224"/>
      <c r="Y52" s="224"/>
      <c r="Z52" s="224"/>
      <c r="AA52" s="224"/>
      <c r="AB52" s="224"/>
      <c r="AC52" s="224"/>
      <c r="AD52" s="224"/>
      <c r="AE52" s="224"/>
      <c r="AF52" s="224"/>
      <c r="AG52" s="224"/>
      <c r="AH52" s="224"/>
      <c r="AI52" s="224"/>
      <c r="AJ52" s="224"/>
      <c r="AK52" s="224"/>
      <c r="AL52" s="224"/>
    </row>
    <row r="53" spans="1:38" s="73" customFormat="1" ht="12" customHeight="1">
      <c r="A53" s="75"/>
      <c r="B53" s="74" t="s">
        <v>151</v>
      </c>
      <c r="D53" s="75"/>
      <c r="E53" s="75"/>
      <c r="F53" s="75"/>
      <c r="G53" s="75"/>
      <c r="H53" s="75"/>
      <c r="I53" s="75"/>
      <c r="J53" s="75"/>
      <c r="K53" s="75"/>
      <c r="L53" s="75"/>
      <c r="M53" s="47"/>
      <c r="N53" s="47"/>
      <c r="O53" s="47"/>
      <c r="P53" s="75"/>
      <c r="Q53" s="227"/>
      <c r="R53" s="227"/>
      <c r="S53" s="243"/>
      <c r="T53" s="243"/>
      <c r="U53" s="227"/>
      <c r="V53" s="220"/>
      <c r="W53" s="231"/>
      <c r="X53" s="243"/>
      <c r="Y53" s="243"/>
      <c r="Z53" s="243"/>
      <c r="AA53" s="243"/>
      <c r="AB53" s="243"/>
      <c r="AC53" s="243"/>
      <c r="AD53" s="243"/>
      <c r="AE53" s="243"/>
      <c r="AF53" s="243"/>
      <c r="AG53" s="243"/>
      <c r="AH53" s="243"/>
      <c r="AI53" s="243"/>
      <c r="AJ53" s="243"/>
      <c r="AK53" s="243"/>
      <c r="AL53" s="243"/>
    </row>
    <row r="54" spans="1:206" s="73" customFormat="1" ht="12" customHeight="1">
      <c r="A54" s="173">
        <v>204020106000000</v>
      </c>
      <c r="B54" s="76">
        <v>1</v>
      </c>
      <c r="C54" s="49" t="s">
        <v>76</v>
      </c>
      <c r="D54" s="77">
        <v>1977</v>
      </c>
      <c r="E54" s="51">
        <v>54</v>
      </c>
      <c r="F54" s="51">
        <v>54</v>
      </c>
      <c r="G54" s="51">
        <v>100</v>
      </c>
      <c r="H54" s="52">
        <v>0</v>
      </c>
      <c r="I54" s="51">
        <v>54</v>
      </c>
      <c r="J54" s="51">
        <v>42</v>
      </c>
      <c r="K54" s="51">
        <v>77.77777777777779</v>
      </c>
      <c r="L54" s="52">
        <v>12</v>
      </c>
      <c r="M54" s="149">
        <v>12768</v>
      </c>
      <c r="N54" s="163">
        <v>10516</v>
      </c>
      <c r="O54" s="163">
        <v>10842</v>
      </c>
      <c r="P54" s="291">
        <v>84.91541353383458</v>
      </c>
      <c r="Q54" s="229"/>
      <c r="R54" s="245"/>
      <c r="S54" s="230"/>
      <c r="T54" s="243"/>
      <c r="U54" s="227"/>
      <c r="V54" s="220"/>
      <c r="W54" s="231"/>
      <c r="X54" s="243"/>
      <c r="Y54" s="243"/>
      <c r="Z54" s="243"/>
      <c r="AA54" s="243"/>
      <c r="AB54" s="243"/>
      <c r="AC54" s="243"/>
      <c r="AD54" s="243"/>
      <c r="AE54" s="243"/>
      <c r="AF54" s="243"/>
      <c r="AG54" s="243"/>
      <c r="AH54" s="243"/>
      <c r="AI54" s="243"/>
      <c r="AJ54" s="243"/>
      <c r="AK54" s="243"/>
      <c r="AL54" s="243"/>
      <c r="GT54" s="163">
        <v>54</v>
      </c>
      <c r="GU54" s="163">
        <v>54</v>
      </c>
      <c r="GV54" s="163">
        <v>54</v>
      </c>
      <c r="GW54" s="163">
        <v>42</v>
      </c>
      <c r="GX54" s="163">
        <v>13000</v>
      </c>
    </row>
    <row r="55" spans="1:206" s="73" customFormat="1" ht="12" customHeight="1">
      <c r="A55" s="173">
        <v>204020107000000</v>
      </c>
      <c r="B55" s="76">
        <v>2</v>
      </c>
      <c r="C55" s="49" t="s">
        <v>71</v>
      </c>
      <c r="D55" s="77">
        <v>1982</v>
      </c>
      <c r="E55" s="51">
        <v>21</v>
      </c>
      <c r="F55" s="51">
        <v>21</v>
      </c>
      <c r="G55" s="51">
        <v>100</v>
      </c>
      <c r="H55" s="52">
        <v>0</v>
      </c>
      <c r="I55" s="51">
        <v>16</v>
      </c>
      <c r="J55" s="51">
        <v>11</v>
      </c>
      <c r="K55" s="51">
        <v>68.75</v>
      </c>
      <c r="L55" s="52">
        <v>5</v>
      </c>
      <c r="M55" s="149">
        <v>4309</v>
      </c>
      <c r="N55" s="163">
        <v>3638</v>
      </c>
      <c r="O55" s="163">
        <v>3730</v>
      </c>
      <c r="P55" s="291">
        <v>86.56300765838941</v>
      </c>
      <c r="Q55" s="229"/>
      <c r="R55" s="245"/>
      <c r="S55" s="230"/>
      <c r="T55" s="243"/>
      <c r="U55" s="227"/>
      <c r="V55" s="220"/>
      <c r="W55" s="231"/>
      <c r="X55" s="243"/>
      <c r="Y55" s="243"/>
      <c r="Z55" s="243"/>
      <c r="AA55" s="243"/>
      <c r="AB55" s="243"/>
      <c r="AC55" s="243"/>
      <c r="AD55" s="243"/>
      <c r="AE55" s="243"/>
      <c r="AF55" s="243"/>
      <c r="AG55" s="243"/>
      <c r="AH55" s="243"/>
      <c r="AI55" s="243"/>
      <c r="AJ55" s="243"/>
      <c r="AK55" s="243"/>
      <c r="AL55" s="243"/>
      <c r="GT55" s="163">
        <v>21</v>
      </c>
      <c r="GU55" s="163">
        <v>21</v>
      </c>
      <c r="GV55" s="163">
        <v>16</v>
      </c>
      <c r="GW55" s="163">
        <v>11</v>
      </c>
      <c r="GX55" s="163">
        <v>4000</v>
      </c>
    </row>
    <row r="56" spans="1:206" s="73" customFormat="1" ht="12" customHeight="1">
      <c r="A56" s="173">
        <v>204020108000000</v>
      </c>
      <c r="B56" s="76">
        <v>3</v>
      </c>
      <c r="C56" s="49" t="s">
        <v>37</v>
      </c>
      <c r="D56" s="77" t="s">
        <v>229</v>
      </c>
      <c r="E56" s="51">
        <v>20</v>
      </c>
      <c r="F56" s="51">
        <v>20</v>
      </c>
      <c r="G56" s="51">
        <v>100</v>
      </c>
      <c r="H56" s="52">
        <v>0</v>
      </c>
      <c r="I56" s="51">
        <v>28</v>
      </c>
      <c r="J56" s="51">
        <v>24</v>
      </c>
      <c r="K56" s="51">
        <v>85.71428571428571</v>
      </c>
      <c r="L56" s="52">
        <v>4</v>
      </c>
      <c r="M56" s="149">
        <v>4741</v>
      </c>
      <c r="N56" s="163">
        <v>4047</v>
      </c>
      <c r="O56" s="163">
        <v>4183</v>
      </c>
      <c r="P56" s="291">
        <v>88.23033115376504</v>
      </c>
      <c r="Q56" s="229"/>
      <c r="R56" s="245"/>
      <c r="S56" s="230"/>
      <c r="T56" s="243"/>
      <c r="U56" s="227"/>
      <c r="V56" s="220"/>
      <c r="W56" s="231"/>
      <c r="X56" s="243"/>
      <c r="Y56" s="243"/>
      <c r="Z56" s="243"/>
      <c r="AA56" s="243"/>
      <c r="AB56" s="243"/>
      <c r="AC56" s="243"/>
      <c r="AD56" s="243"/>
      <c r="AE56" s="243"/>
      <c r="AF56" s="243"/>
      <c r="AG56" s="243"/>
      <c r="AH56" s="243"/>
      <c r="AI56" s="243"/>
      <c r="AJ56" s="243"/>
      <c r="AK56" s="243"/>
      <c r="AL56" s="243"/>
      <c r="GT56" s="163">
        <v>20</v>
      </c>
      <c r="GU56" s="163">
        <v>20</v>
      </c>
      <c r="GV56" s="163">
        <v>28</v>
      </c>
      <c r="GW56" s="163">
        <v>24</v>
      </c>
      <c r="GX56" s="163">
        <v>4500</v>
      </c>
    </row>
    <row r="57" spans="1:206" s="73" customFormat="1" ht="12" customHeight="1">
      <c r="A57" s="174"/>
      <c r="B57" s="78" t="s">
        <v>153</v>
      </c>
      <c r="C57" s="49"/>
      <c r="D57" s="77"/>
      <c r="E57" s="51"/>
      <c r="F57" s="51"/>
      <c r="G57" s="51"/>
      <c r="H57" s="52"/>
      <c r="I57" s="51"/>
      <c r="J57" s="51"/>
      <c r="K57" s="51"/>
      <c r="L57" s="52"/>
      <c r="M57" s="149"/>
      <c r="N57" s="163"/>
      <c r="O57" s="163"/>
      <c r="P57" s="291"/>
      <c r="Q57" s="245"/>
      <c r="R57" s="245"/>
      <c r="S57" s="230"/>
      <c r="T57" s="243"/>
      <c r="U57" s="227"/>
      <c r="V57" s="220"/>
      <c r="W57" s="231"/>
      <c r="X57" s="243"/>
      <c r="Y57" s="243"/>
      <c r="Z57" s="243"/>
      <c r="AA57" s="243"/>
      <c r="AB57" s="243"/>
      <c r="AC57" s="243"/>
      <c r="AD57" s="243"/>
      <c r="AE57" s="243"/>
      <c r="AF57" s="243"/>
      <c r="AG57" s="243"/>
      <c r="AH57" s="243"/>
      <c r="AI57" s="243"/>
      <c r="AJ57" s="243"/>
      <c r="AK57" s="243"/>
      <c r="AL57" s="243"/>
      <c r="GT57" s="163"/>
      <c r="GU57" s="163"/>
      <c r="GV57" s="163"/>
      <c r="GW57" s="163"/>
      <c r="GX57" s="163"/>
    </row>
    <row r="58" spans="1:206" s="73" customFormat="1" ht="12" customHeight="1">
      <c r="A58" s="173">
        <v>204020209000000</v>
      </c>
      <c r="B58" s="76">
        <v>4</v>
      </c>
      <c r="C58" s="49" t="s">
        <v>77</v>
      </c>
      <c r="D58" s="77">
        <v>1979</v>
      </c>
      <c r="E58" s="51">
        <v>37</v>
      </c>
      <c r="F58" s="51">
        <v>37</v>
      </c>
      <c r="G58" s="51">
        <v>100</v>
      </c>
      <c r="H58" s="52">
        <v>0</v>
      </c>
      <c r="I58" s="51">
        <v>56</v>
      </c>
      <c r="J58" s="51">
        <v>47</v>
      </c>
      <c r="K58" s="51">
        <v>83.92857142857143</v>
      </c>
      <c r="L58" s="52">
        <v>9</v>
      </c>
      <c r="M58" s="149">
        <v>6919</v>
      </c>
      <c r="N58" s="163">
        <v>6738</v>
      </c>
      <c r="O58" s="163">
        <v>6911</v>
      </c>
      <c r="P58" s="291">
        <v>99.88437635496459</v>
      </c>
      <c r="Q58" s="229"/>
      <c r="R58" s="245"/>
      <c r="S58" s="230"/>
      <c r="T58" s="243"/>
      <c r="U58" s="227"/>
      <c r="V58" s="220"/>
      <c r="W58" s="231"/>
      <c r="X58" s="243"/>
      <c r="Y58" s="243"/>
      <c r="Z58" s="243"/>
      <c r="AA58" s="243"/>
      <c r="AB58" s="243"/>
      <c r="AC58" s="243"/>
      <c r="AD58" s="243"/>
      <c r="AE58" s="243"/>
      <c r="AF58" s="243"/>
      <c r="AG58" s="243"/>
      <c r="AH58" s="243"/>
      <c r="AI58" s="243"/>
      <c r="AJ58" s="243"/>
      <c r="AK58" s="243"/>
      <c r="AL58" s="243"/>
      <c r="GT58" s="163">
        <v>37</v>
      </c>
      <c r="GU58" s="163">
        <v>37</v>
      </c>
      <c r="GV58" s="163">
        <v>56</v>
      </c>
      <c r="GW58" s="163">
        <v>47</v>
      </c>
      <c r="GX58" s="163">
        <v>7000</v>
      </c>
    </row>
    <row r="59" spans="1:206" s="73" customFormat="1" ht="12" customHeight="1">
      <c r="A59" s="173">
        <v>204020210000000</v>
      </c>
      <c r="B59" s="76">
        <v>5</v>
      </c>
      <c r="C59" s="49" t="s">
        <v>33</v>
      </c>
      <c r="D59" s="77">
        <v>1978</v>
      </c>
      <c r="E59" s="51">
        <v>21</v>
      </c>
      <c r="F59" s="51">
        <v>21</v>
      </c>
      <c r="G59" s="51">
        <v>100</v>
      </c>
      <c r="H59" s="52">
        <v>0</v>
      </c>
      <c r="I59" s="51">
        <v>22</v>
      </c>
      <c r="J59" s="51">
        <v>18</v>
      </c>
      <c r="K59" s="51">
        <v>81.81818181818183</v>
      </c>
      <c r="L59" s="52">
        <v>4</v>
      </c>
      <c r="M59" s="149">
        <v>7332</v>
      </c>
      <c r="N59" s="163">
        <v>6164</v>
      </c>
      <c r="O59" s="163">
        <v>6339</v>
      </c>
      <c r="P59" s="291">
        <v>86.45662847790507</v>
      </c>
      <c r="Q59" s="229"/>
      <c r="R59" s="245"/>
      <c r="S59" s="230"/>
      <c r="T59" s="243"/>
      <c r="U59" s="227"/>
      <c r="V59" s="220"/>
      <c r="W59" s="231"/>
      <c r="X59" s="243"/>
      <c r="Y59" s="243"/>
      <c r="Z59" s="243"/>
      <c r="AA59" s="243"/>
      <c r="AB59" s="243"/>
      <c r="AC59" s="243"/>
      <c r="AD59" s="243"/>
      <c r="AE59" s="243"/>
      <c r="AF59" s="243"/>
      <c r="AG59" s="243"/>
      <c r="AH59" s="243"/>
      <c r="AI59" s="243"/>
      <c r="AJ59" s="243"/>
      <c r="AK59" s="243"/>
      <c r="AL59" s="243"/>
      <c r="GT59" s="163">
        <v>21</v>
      </c>
      <c r="GU59" s="163">
        <v>21</v>
      </c>
      <c r="GV59" s="163">
        <v>22</v>
      </c>
      <c r="GW59" s="163">
        <v>18</v>
      </c>
      <c r="GX59" s="163">
        <v>7000</v>
      </c>
    </row>
    <row r="60" spans="1:206" s="73" customFormat="1" ht="12" customHeight="1">
      <c r="A60" s="173">
        <v>204020211000000</v>
      </c>
      <c r="B60" s="76">
        <v>6</v>
      </c>
      <c r="C60" s="49" t="s">
        <v>78</v>
      </c>
      <c r="D60" s="77">
        <v>1978</v>
      </c>
      <c r="E60" s="51">
        <v>49</v>
      </c>
      <c r="F60" s="51">
        <v>49</v>
      </c>
      <c r="G60" s="51">
        <v>100</v>
      </c>
      <c r="H60" s="52">
        <v>0</v>
      </c>
      <c r="I60" s="51">
        <v>40</v>
      </c>
      <c r="J60" s="51">
        <v>32</v>
      </c>
      <c r="K60" s="51">
        <v>80</v>
      </c>
      <c r="L60" s="52">
        <v>8</v>
      </c>
      <c r="M60" s="149">
        <v>11303</v>
      </c>
      <c r="N60" s="163">
        <v>11918</v>
      </c>
      <c r="O60" s="163">
        <v>12660</v>
      </c>
      <c r="P60" s="291">
        <v>112.00566221357163</v>
      </c>
      <c r="Q60" s="245"/>
      <c r="R60" s="245"/>
      <c r="S60" s="230"/>
      <c r="T60" s="243"/>
      <c r="U60" s="227"/>
      <c r="V60" s="220"/>
      <c r="W60" s="231"/>
      <c r="X60" s="243"/>
      <c r="Y60" s="243"/>
      <c r="Z60" s="243"/>
      <c r="AA60" s="243"/>
      <c r="AB60" s="243"/>
      <c r="AC60" s="243"/>
      <c r="AD60" s="243"/>
      <c r="AE60" s="243"/>
      <c r="AF60" s="243"/>
      <c r="AG60" s="243"/>
      <c r="AH60" s="243"/>
      <c r="AI60" s="243"/>
      <c r="AJ60" s="243"/>
      <c r="AK60" s="243"/>
      <c r="AL60" s="243"/>
      <c r="GT60" s="163">
        <v>49</v>
      </c>
      <c r="GU60" s="163">
        <v>49</v>
      </c>
      <c r="GV60" s="163">
        <v>40</v>
      </c>
      <c r="GW60" s="163">
        <v>32</v>
      </c>
      <c r="GX60" s="163">
        <v>12660</v>
      </c>
    </row>
    <row r="61" spans="1:206" s="73" customFormat="1" ht="12" customHeight="1">
      <c r="A61" s="173">
        <v>204020212000000</v>
      </c>
      <c r="B61" s="76">
        <v>7</v>
      </c>
      <c r="C61" s="49" t="s">
        <v>127</v>
      </c>
      <c r="D61" s="77">
        <v>1978</v>
      </c>
      <c r="E61" s="51">
        <v>46</v>
      </c>
      <c r="F61" s="51">
        <v>46</v>
      </c>
      <c r="G61" s="51">
        <v>100</v>
      </c>
      <c r="H61" s="52">
        <v>0</v>
      </c>
      <c r="I61" s="51">
        <v>70</v>
      </c>
      <c r="J61" s="51">
        <v>58</v>
      </c>
      <c r="K61" s="51">
        <v>82.85714285714286</v>
      </c>
      <c r="L61" s="52">
        <v>12</v>
      </c>
      <c r="M61" s="149">
        <v>9747</v>
      </c>
      <c r="N61" s="163">
        <v>8906</v>
      </c>
      <c r="O61" s="163">
        <v>9258</v>
      </c>
      <c r="P61" s="291">
        <v>94.98307171437365</v>
      </c>
      <c r="Q61" s="229"/>
      <c r="R61" s="245"/>
      <c r="S61" s="230"/>
      <c r="T61" s="243"/>
      <c r="U61" s="227"/>
      <c r="V61" s="220"/>
      <c r="W61" s="231"/>
      <c r="X61" s="243"/>
      <c r="Y61" s="243"/>
      <c r="Z61" s="243"/>
      <c r="AA61" s="243"/>
      <c r="AB61" s="243"/>
      <c r="AC61" s="243"/>
      <c r="AD61" s="243"/>
      <c r="AE61" s="243"/>
      <c r="AF61" s="243"/>
      <c r="AG61" s="243"/>
      <c r="AH61" s="243"/>
      <c r="AI61" s="243"/>
      <c r="AJ61" s="243"/>
      <c r="AK61" s="243"/>
      <c r="AL61" s="243"/>
      <c r="GT61" s="163">
        <v>46</v>
      </c>
      <c r="GU61" s="163">
        <v>46</v>
      </c>
      <c r="GV61" s="163">
        <v>70</v>
      </c>
      <c r="GW61" s="163">
        <v>58</v>
      </c>
      <c r="GX61" s="163">
        <v>10000</v>
      </c>
    </row>
    <row r="62" spans="1:206" s="73" customFormat="1" ht="12" customHeight="1">
      <c r="A62" s="173">
        <v>204020213000000</v>
      </c>
      <c r="B62" s="76">
        <v>8</v>
      </c>
      <c r="C62" s="49" t="s">
        <v>128</v>
      </c>
      <c r="D62" s="77" t="s">
        <v>229</v>
      </c>
      <c r="E62" s="51">
        <v>29</v>
      </c>
      <c r="F62" s="51">
        <v>29</v>
      </c>
      <c r="G62" s="51">
        <v>100</v>
      </c>
      <c r="H62" s="52">
        <v>0</v>
      </c>
      <c r="I62" s="51">
        <v>42</v>
      </c>
      <c r="J62" s="51">
        <v>31</v>
      </c>
      <c r="K62" s="51">
        <v>73.80952380952381</v>
      </c>
      <c r="L62" s="52">
        <v>11</v>
      </c>
      <c r="M62" s="149">
        <v>4331</v>
      </c>
      <c r="N62" s="163">
        <v>3586</v>
      </c>
      <c r="O62" s="163">
        <v>3688</v>
      </c>
      <c r="P62" s="291">
        <v>85.15354421611637</v>
      </c>
      <c r="Q62" s="229"/>
      <c r="R62" s="245"/>
      <c r="S62" s="230"/>
      <c r="T62" s="243"/>
      <c r="U62" s="227"/>
      <c r="V62" s="220"/>
      <c r="W62" s="231"/>
      <c r="X62" s="243"/>
      <c r="Y62" s="243"/>
      <c r="Z62" s="243"/>
      <c r="AA62" s="243"/>
      <c r="AB62" s="243"/>
      <c r="AC62" s="243"/>
      <c r="AD62" s="243"/>
      <c r="AE62" s="243"/>
      <c r="AF62" s="243"/>
      <c r="AG62" s="243"/>
      <c r="AH62" s="243"/>
      <c r="AI62" s="243"/>
      <c r="AJ62" s="243"/>
      <c r="AK62" s="243"/>
      <c r="AL62" s="243"/>
      <c r="GT62" s="163">
        <v>29</v>
      </c>
      <c r="GU62" s="163">
        <v>29</v>
      </c>
      <c r="GV62" s="163">
        <v>42</v>
      </c>
      <c r="GW62" s="163">
        <v>31</v>
      </c>
      <c r="GX62" s="163">
        <v>4000</v>
      </c>
    </row>
    <row r="63" spans="1:206" s="73" customFormat="1" ht="12" customHeight="1">
      <c r="A63" s="173">
        <v>204020214000000</v>
      </c>
      <c r="B63" s="76">
        <v>9</v>
      </c>
      <c r="C63" s="49" t="s">
        <v>129</v>
      </c>
      <c r="D63" s="79">
        <v>1978</v>
      </c>
      <c r="E63" s="51">
        <v>8</v>
      </c>
      <c r="F63" s="51">
        <v>8</v>
      </c>
      <c r="G63" s="51">
        <v>100</v>
      </c>
      <c r="H63" s="52">
        <v>0</v>
      </c>
      <c r="I63" s="51">
        <v>13</v>
      </c>
      <c r="J63" s="51">
        <v>10</v>
      </c>
      <c r="K63" s="51">
        <v>76.92307692307693</v>
      </c>
      <c r="L63" s="52">
        <v>3</v>
      </c>
      <c r="M63" s="149">
        <v>1597</v>
      </c>
      <c r="N63" s="164">
        <v>1703</v>
      </c>
      <c r="O63" s="164">
        <v>1760</v>
      </c>
      <c r="P63" s="291">
        <v>110.20663744520978</v>
      </c>
      <c r="Q63" s="245"/>
      <c r="R63" s="245"/>
      <c r="S63" s="230"/>
      <c r="T63" s="243"/>
      <c r="U63" s="227"/>
      <c r="V63" s="220"/>
      <c r="W63" s="231"/>
      <c r="X63" s="243"/>
      <c r="Y63" s="243"/>
      <c r="Z63" s="243"/>
      <c r="AA63" s="243"/>
      <c r="AB63" s="243"/>
      <c r="AC63" s="243"/>
      <c r="AD63" s="243"/>
      <c r="AE63" s="243"/>
      <c r="AF63" s="243"/>
      <c r="AG63" s="243"/>
      <c r="AH63" s="243"/>
      <c r="AI63" s="243"/>
      <c r="AJ63" s="243"/>
      <c r="AK63" s="243"/>
      <c r="AL63" s="243"/>
      <c r="GT63" s="164">
        <v>8</v>
      </c>
      <c r="GU63" s="164">
        <v>8</v>
      </c>
      <c r="GV63" s="164">
        <v>13</v>
      </c>
      <c r="GW63" s="164">
        <v>10</v>
      </c>
      <c r="GX63" s="164">
        <v>2000</v>
      </c>
    </row>
    <row r="64" spans="1:206" s="73" customFormat="1" ht="12" customHeight="1">
      <c r="A64" s="193"/>
      <c r="B64" s="325" t="s">
        <v>152</v>
      </c>
      <c r="C64" s="326"/>
      <c r="D64" s="327"/>
      <c r="E64" s="55">
        <v>285</v>
      </c>
      <c r="F64" s="55">
        <v>285</v>
      </c>
      <c r="G64" s="55">
        <v>100</v>
      </c>
      <c r="H64" s="56">
        <v>0</v>
      </c>
      <c r="I64" s="55">
        <v>341</v>
      </c>
      <c r="J64" s="55">
        <v>273</v>
      </c>
      <c r="K64" s="55">
        <v>80.05865102639295</v>
      </c>
      <c r="L64" s="56">
        <v>68</v>
      </c>
      <c r="M64" s="154">
        <v>63047</v>
      </c>
      <c r="N64" s="307">
        <f>SUM(N54:N63)</f>
        <v>57216</v>
      </c>
      <c r="O64" s="55">
        <v>59371</v>
      </c>
      <c r="P64" s="55">
        <v>94.16942915602645</v>
      </c>
      <c r="Q64" s="232"/>
      <c r="R64" s="232"/>
      <c r="S64" s="232"/>
      <c r="T64" s="243"/>
      <c r="U64" s="227"/>
      <c r="V64" s="220"/>
      <c r="W64" s="231"/>
      <c r="X64" s="243"/>
      <c r="Y64" s="243"/>
      <c r="Z64" s="243"/>
      <c r="AA64" s="243"/>
      <c r="AB64" s="243"/>
      <c r="AC64" s="243"/>
      <c r="AD64" s="243"/>
      <c r="AE64" s="243"/>
      <c r="AF64" s="243"/>
      <c r="AG64" s="243"/>
      <c r="AH64" s="243"/>
      <c r="AI64" s="243"/>
      <c r="AJ64" s="243"/>
      <c r="AK64" s="243"/>
      <c r="AL64" s="243"/>
      <c r="GT64" s="55">
        <v>285</v>
      </c>
      <c r="GU64" s="55">
        <v>285</v>
      </c>
      <c r="GV64" s="55">
        <v>341</v>
      </c>
      <c r="GW64" s="55">
        <v>273</v>
      </c>
      <c r="GX64" s="55">
        <v>64160</v>
      </c>
    </row>
    <row r="65" spans="13:206" ht="12.75">
      <c r="M65" s="196"/>
      <c r="N65" s="196"/>
      <c r="U65" s="227"/>
      <c r="V65" s="220"/>
      <c r="W65" s="231"/>
      <c r="GT65" s="167">
        <v>285</v>
      </c>
      <c r="GU65" s="167">
        <v>285</v>
      </c>
      <c r="GV65" s="167">
        <v>341</v>
      </c>
      <c r="GW65" s="167">
        <v>273</v>
      </c>
      <c r="GX65" s="167">
        <v>64160</v>
      </c>
    </row>
    <row r="66" spans="1:38" s="80" customFormat="1" ht="15" customHeight="1">
      <c r="A66" s="357" t="s">
        <v>90</v>
      </c>
      <c r="B66" s="357"/>
      <c r="C66" s="357"/>
      <c r="D66" s="357"/>
      <c r="E66" s="357"/>
      <c r="F66" s="357"/>
      <c r="G66" s="357"/>
      <c r="H66" s="357"/>
      <c r="I66" s="357"/>
      <c r="J66" s="357"/>
      <c r="K66" s="357"/>
      <c r="L66" s="357"/>
      <c r="M66" s="357"/>
      <c r="N66" s="357"/>
      <c r="O66" s="357"/>
      <c r="P66" s="357"/>
      <c r="Q66" s="246"/>
      <c r="R66" s="246"/>
      <c r="S66" s="246"/>
      <c r="T66" s="246"/>
      <c r="U66" s="227"/>
      <c r="V66" s="220"/>
      <c r="W66" s="231"/>
      <c r="X66" s="246"/>
      <c r="Y66" s="246"/>
      <c r="Z66" s="246"/>
      <c r="AA66" s="246"/>
      <c r="AB66" s="246"/>
      <c r="AC66" s="246"/>
      <c r="AD66" s="246"/>
      <c r="AE66" s="246"/>
      <c r="AF66" s="246"/>
      <c r="AG66" s="246"/>
      <c r="AH66" s="246"/>
      <c r="AI66" s="246"/>
      <c r="AJ66" s="246"/>
      <c r="AK66" s="246"/>
      <c r="AL66" s="246"/>
    </row>
    <row r="67" spans="1:38" s="82" customFormat="1" ht="12" customHeight="1">
      <c r="A67" s="358" t="s">
        <v>165</v>
      </c>
      <c r="B67" s="358"/>
      <c r="C67" s="358"/>
      <c r="D67" s="358"/>
      <c r="E67" s="358"/>
      <c r="F67" s="358"/>
      <c r="G67" s="358"/>
      <c r="H67" s="358"/>
      <c r="I67" s="358"/>
      <c r="J67" s="358"/>
      <c r="K67" s="358"/>
      <c r="L67" s="358"/>
      <c r="M67" s="358"/>
      <c r="N67" s="358"/>
      <c r="O67" s="358"/>
      <c r="P67" s="358"/>
      <c r="Q67" s="247"/>
      <c r="R67" s="247"/>
      <c r="S67" s="247"/>
      <c r="T67" s="247"/>
      <c r="U67" s="227"/>
      <c r="V67" s="220"/>
      <c r="W67" s="231"/>
      <c r="X67" s="247"/>
      <c r="Y67" s="247"/>
      <c r="Z67" s="247"/>
      <c r="AA67" s="247"/>
      <c r="AB67" s="247"/>
      <c r="AC67" s="247"/>
      <c r="AD67" s="247"/>
      <c r="AE67" s="247"/>
      <c r="AF67" s="247"/>
      <c r="AG67" s="247"/>
      <c r="AH67" s="247"/>
      <c r="AI67" s="247"/>
      <c r="AJ67" s="247"/>
      <c r="AK67" s="247"/>
      <c r="AL67" s="247"/>
    </row>
    <row r="68" spans="1:38" s="82" customFormat="1" ht="12" customHeight="1">
      <c r="A68" s="81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213"/>
      <c r="N68" s="299"/>
      <c r="O68" s="81"/>
      <c r="P68" s="81"/>
      <c r="Q68" s="248"/>
      <c r="R68" s="248"/>
      <c r="S68" s="248"/>
      <c r="T68" s="247"/>
      <c r="U68" s="227"/>
      <c r="V68" s="220"/>
      <c r="W68" s="231"/>
      <c r="X68" s="247"/>
      <c r="Y68" s="247"/>
      <c r="Z68" s="247"/>
      <c r="AA68" s="247"/>
      <c r="AB68" s="247"/>
      <c r="AC68" s="247"/>
      <c r="AD68" s="247"/>
      <c r="AE68" s="247"/>
      <c r="AF68" s="247"/>
      <c r="AG68" s="247"/>
      <c r="AH68" s="247"/>
      <c r="AI68" s="247"/>
      <c r="AJ68" s="247"/>
      <c r="AK68" s="247"/>
      <c r="AL68" s="247"/>
    </row>
    <row r="69" spans="1:38" s="82" customFormat="1" ht="12" customHeight="1">
      <c r="A69" s="334" t="s">
        <v>227</v>
      </c>
      <c r="B69" s="334"/>
      <c r="C69" s="334"/>
      <c r="D69" s="334"/>
      <c r="E69" s="334"/>
      <c r="F69" s="334"/>
      <c r="G69" s="334"/>
      <c r="H69" s="334"/>
      <c r="I69" s="334"/>
      <c r="J69" s="334"/>
      <c r="K69" s="334"/>
      <c r="L69" s="334"/>
      <c r="M69" s="334"/>
      <c r="N69" s="334"/>
      <c r="O69" s="334"/>
      <c r="P69" s="334"/>
      <c r="Q69" s="247"/>
      <c r="R69" s="247"/>
      <c r="S69" s="247"/>
      <c r="T69" s="247"/>
      <c r="U69" s="227"/>
      <c r="V69" s="220"/>
      <c r="W69" s="231"/>
      <c r="X69" s="247"/>
      <c r="Y69" s="247"/>
      <c r="Z69" s="247"/>
      <c r="AA69" s="247"/>
      <c r="AB69" s="247"/>
      <c r="AC69" s="247"/>
      <c r="AD69" s="247"/>
      <c r="AE69" s="247"/>
      <c r="AF69" s="247"/>
      <c r="AG69" s="247"/>
      <c r="AH69" s="247"/>
      <c r="AI69" s="247"/>
      <c r="AJ69" s="247"/>
      <c r="AK69" s="247"/>
      <c r="AL69" s="247"/>
    </row>
    <row r="70" spans="1:38" s="82" customFormat="1" ht="12" customHeight="1">
      <c r="A70" s="335"/>
      <c r="B70" s="335"/>
      <c r="C70" s="335"/>
      <c r="D70" s="335"/>
      <c r="E70" s="335"/>
      <c r="F70" s="335"/>
      <c r="G70" s="335"/>
      <c r="H70" s="335"/>
      <c r="I70" s="335"/>
      <c r="J70" s="335"/>
      <c r="K70" s="335"/>
      <c r="L70" s="335"/>
      <c r="M70" s="335"/>
      <c r="N70" s="335"/>
      <c r="O70" s="335"/>
      <c r="P70" s="335"/>
      <c r="Q70" s="247"/>
      <c r="R70" s="247"/>
      <c r="S70" s="247"/>
      <c r="T70" s="247"/>
      <c r="U70" s="227"/>
      <c r="V70" s="220"/>
      <c r="W70" s="231"/>
      <c r="X70" s="247"/>
      <c r="Y70" s="247"/>
      <c r="Z70" s="247"/>
      <c r="AA70" s="247"/>
      <c r="AB70" s="247"/>
      <c r="AC70" s="247"/>
      <c r="AD70" s="247"/>
      <c r="AE70" s="247"/>
      <c r="AF70" s="247"/>
      <c r="AG70" s="247"/>
      <c r="AH70" s="247"/>
      <c r="AI70" s="247"/>
      <c r="AJ70" s="247"/>
      <c r="AK70" s="247"/>
      <c r="AL70" s="247"/>
    </row>
    <row r="71" spans="1:38" s="82" customFormat="1" ht="12" customHeight="1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209"/>
      <c r="N71" s="295"/>
      <c r="O71" s="44"/>
      <c r="P71" s="44"/>
      <c r="Q71" s="223"/>
      <c r="R71" s="223"/>
      <c r="S71" s="223"/>
      <c r="T71" s="247"/>
      <c r="U71" s="227"/>
      <c r="V71" s="220"/>
      <c r="W71" s="231"/>
      <c r="X71" s="247"/>
      <c r="Y71" s="247"/>
      <c r="Z71" s="247"/>
      <c r="AA71" s="247"/>
      <c r="AB71" s="247"/>
      <c r="AC71" s="247"/>
      <c r="AD71" s="247"/>
      <c r="AE71" s="247"/>
      <c r="AF71" s="247"/>
      <c r="AG71" s="247"/>
      <c r="AH71" s="247"/>
      <c r="AI71" s="247"/>
      <c r="AJ71" s="247"/>
      <c r="AK71" s="247"/>
      <c r="AL71" s="247"/>
    </row>
    <row r="72" spans="1:38" s="199" customFormat="1" ht="12" customHeight="1">
      <c r="A72" s="318" t="s">
        <v>247</v>
      </c>
      <c r="B72" s="336" t="s">
        <v>146</v>
      </c>
      <c r="C72" s="337"/>
      <c r="D72" s="318" t="s">
        <v>248</v>
      </c>
      <c r="E72" s="340" t="s">
        <v>186</v>
      </c>
      <c r="F72" s="341"/>
      <c r="G72" s="341"/>
      <c r="H72" s="342"/>
      <c r="I72" s="340" t="s">
        <v>147</v>
      </c>
      <c r="J72" s="341"/>
      <c r="K72" s="341"/>
      <c r="L72" s="342"/>
      <c r="M72" s="340" t="s">
        <v>187</v>
      </c>
      <c r="N72" s="341"/>
      <c r="O72" s="341"/>
      <c r="P72" s="342"/>
      <c r="Q72" s="310"/>
      <c r="R72" s="310"/>
      <c r="S72" s="310"/>
      <c r="T72" s="224"/>
      <c r="U72" s="227"/>
      <c r="V72" s="220"/>
      <c r="W72" s="231"/>
      <c r="X72" s="224"/>
      <c r="Y72" s="224"/>
      <c r="Z72" s="224"/>
      <c r="AA72" s="224"/>
      <c r="AB72" s="224"/>
      <c r="AC72" s="224"/>
      <c r="AD72" s="224"/>
      <c r="AE72" s="224"/>
      <c r="AF72" s="224"/>
      <c r="AG72" s="224"/>
      <c r="AH72" s="224"/>
      <c r="AI72" s="224"/>
      <c r="AJ72" s="224"/>
      <c r="AK72" s="224"/>
      <c r="AL72" s="224"/>
    </row>
    <row r="73" spans="1:38" s="199" customFormat="1" ht="12" customHeight="1">
      <c r="A73" s="319"/>
      <c r="B73" s="338"/>
      <c r="C73" s="339"/>
      <c r="D73" s="319"/>
      <c r="E73" s="350" t="s">
        <v>148</v>
      </c>
      <c r="F73" s="340" t="s">
        <v>149</v>
      </c>
      <c r="G73" s="342"/>
      <c r="H73" s="350" t="s">
        <v>16</v>
      </c>
      <c r="I73" s="350" t="s">
        <v>148</v>
      </c>
      <c r="J73" s="340" t="s">
        <v>149</v>
      </c>
      <c r="K73" s="342"/>
      <c r="L73" s="350" t="s">
        <v>16</v>
      </c>
      <c r="M73" s="318" t="s">
        <v>249</v>
      </c>
      <c r="N73" s="344" t="s">
        <v>190</v>
      </c>
      <c r="O73" s="345"/>
      <c r="P73" s="346"/>
      <c r="Q73" s="311"/>
      <c r="R73" s="310"/>
      <c r="S73" s="310"/>
      <c r="T73" s="224"/>
      <c r="U73" s="227"/>
      <c r="V73" s="220"/>
      <c r="W73" s="231"/>
      <c r="X73" s="224"/>
      <c r="Y73" s="224"/>
      <c r="Z73" s="224"/>
      <c r="AA73" s="224"/>
      <c r="AB73" s="224"/>
      <c r="AC73" s="224"/>
      <c r="AD73" s="224"/>
      <c r="AE73" s="224"/>
      <c r="AF73" s="224"/>
      <c r="AG73" s="224"/>
      <c r="AH73" s="224"/>
      <c r="AI73" s="224"/>
      <c r="AJ73" s="224"/>
      <c r="AK73" s="224"/>
      <c r="AL73" s="224"/>
    </row>
    <row r="74" spans="1:38" s="199" customFormat="1" ht="22.5">
      <c r="A74" s="320"/>
      <c r="B74" s="352" t="s">
        <v>228</v>
      </c>
      <c r="C74" s="353"/>
      <c r="D74" s="320"/>
      <c r="E74" s="351"/>
      <c r="F74" s="200" t="s">
        <v>192</v>
      </c>
      <c r="G74" s="201" t="s">
        <v>150</v>
      </c>
      <c r="H74" s="351"/>
      <c r="I74" s="351"/>
      <c r="J74" s="200" t="s">
        <v>192</v>
      </c>
      <c r="K74" s="201" t="s">
        <v>150</v>
      </c>
      <c r="L74" s="351"/>
      <c r="M74" s="320"/>
      <c r="N74" s="303" t="s">
        <v>262</v>
      </c>
      <c r="O74" s="303" t="s">
        <v>263</v>
      </c>
      <c r="P74" s="304" t="s">
        <v>150</v>
      </c>
      <c r="Q74" s="311"/>
      <c r="R74" s="225"/>
      <c r="S74" s="226"/>
      <c r="T74" s="224"/>
      <c r="U74" s="227"/>
      <c r="V74" s="220"/>
      <c r="W74" s="231"/>
      <c r="X74" s="224"/>
      <c r="Y74" s="224"/>
      <c r="Z74" s="224"/>
      <c r="AA74" s="224"/>
      <c r="AB74" s="224"/>
      <c r="AC74" s="224"/>
      <c r="AD74" s="224"/>
      <c r="AE74" s="224"/>
      <c r="AF74" s="224"/>
      <c r="AG74" s="224"/>
      <c r="AH74" s="224"/>
      <c r="AI74" s="224"/>
      <c r="AJ74" s="224"/>
      <c r="AK74" s="224"/>
      <c r="AL74" s="224"/>
    </row>
    <row r="75" spans="1:38" s="82" customFormat="1" ht="12" customHeight="1">
      <c r="A75" s="191"/>
      <c r="B75" s="83" t="s">
        <v>164</v>
      </c>
      <c r="D75" s="84"/>
      <c r="E75" s="84"/>
      <c r="F75" s="84"/>
      <c r="G75" s="84"/>
      <c r="H75" s="84"/>
      <c r="I75" s="84"/>
      <c r="J75" s="84"/>
      <c r="K75" s="84"/>
      <c r="L75" s="84"/>
      <c r="M75" s="47"/>
      <c r="N75" s="47"/>
      <c r="O75" s="85"/>
      <c r="P75" s="86"/>
      <c r="Q75" s="227"/>
      <c r="R75" s="249"/>
      <c r="S75" s="250"/>
      <c r="T75" s="247"/>
      <c r="U75" s="227"/>
      <c r="V75" s="220"/>
      <c r="W75" s="231"/>
      <c r="X75" s="247"/>
      <c r="Y75" s="247"/>
      <c r="Z75" s="247"/>
      <c r="AA75" s="247"/>
      <c r="AB75" s="247"/>
      <c r="AC75" s="247"/>
      <c r="AD75" s="247"/>
      <c r="AE75" s="247"/>
      <c r="AF75" s="247"/>
      <c r="AG75" s="247"/>
      <c r="AH75" s="247"/>
      <c r="AI75" s="247"/>
      <c r="AJ75" s="247"/>
      <c r="AK75" s="247"/>
      <c r="AL75" s="247"/>
    </row>
    <row r="76" spans="1:206" s="82" customFormat="1" ht="12" customHeight="1">
      <c r="A76" s="173">
        <v>204020503000000</v>
      </c>
      <c r="B76" s="87">
        <v>1</v>
      </c>
      <c r="C76" s="49" t="s">
        <v>60</v>
      </c>
      <c r="D76" s="50"/>
      <c r="E76" s="51">
        <v>32</v>
      </c>
      <c r="F76" s="51">
        <v>32</v>
      </c>
      <c r="G76" s="51">
        <v>100</v>
      </c>
      <c r="H76" s="52">
        <v>0</v>
      </c>
      <c r="I76" s="51">
        <v>104</v>
      </c>
      <c r="J76" s="51">
        <v>97</v>
      </c>
      <c r="K76" s="51">
        <v>93.26923076923077</v>
      </c>
      <c r="L76" s="52">
        <v>7</v>
      </c>
      <c r="M76" s="149">
        <v>8691</v>
      </c>
      <c r="N76" s="155">
        <v>10885</v>
      </c>
      <c r="O76" s="155">
        <v>11259</v>
      </c>
      <c r="P76" s="149">
        <v>129.54780807732135</v>
      </c>
      <c r="Q76" s="251"/>
      <c r="R76" s="251"/>
      <c r="S76" s="230"/>
      <c r="T76" s="247"/>
      <c r="U76" s="227"/>
      <c r="V76" s="220"/>
      <c r="W76" s="231"/>
      <c r="X76" s="247"/>
      <c r="Y76" s="247"/>
      <c r="Z76" s="247"/>
      <c r="AA76" s="247"/>
      <c r="AB76" s="247"/>
      <c r="AC76" s="247"/>
      <c r="AD76" s="247"/>
      <c r="AE76" s="247"/>
      <c r="AF76" s="247"/>
      <c r="AG76" s="247"/>
      <c r="AH76" s="247"/>
      <c r="AI76" s="247"/>
      <c r="AJ76" s="247"/>
      <c r="AK76" s="247"/>
      <c r="AL76" s="247"/>
      <c r="GT76" s="155">
        <v>32</v>
      </c>
      <c r="GU76" s="155">
        <v>32</v>
      </c>
      <c r="GV76" s="155">
        <v>107</v>
      </c>
      <c r="GW76" s="155">
        <v>102</v>
      </c>
      <c r="GX76" s="155">
        <v>10680</v>
      </c>
    </row>
    <row r="77" spans="1:206" s="82" customFormat="1" ht="12" customHeight="1">
      <c r="A77" s="173">
        <v>204020504000000</v>
      </c>
      <c r="B77" s="87">
        <v>2</v>
      </c>
      <c r="C77" s="49" t="s">
        <v>207</v>
      </c>
      <c r="D77" s="50"/>
      <c r="E77" s="51">
        <v>92</v>
      </c>
      <c r="F77" s="51">
        <v>92</v>
      </c>
      <c r="G77" s="51">
        <v>100</v>
      </c>
      <c r="H77" s="52">
        <v>0</v>
      </c>
      <c r="I77" s="51">
        <v>455</v>
      </c>
      <c r="J77" s="51">
        <v>435</v>
      </c>
      <c r="K77" s="51">
        <v>95.6043956043956</v>
      </c>
      <c r="L77" s="52">
        <v>20</v>
      </c>
      <c r="M77" s="149">
        <v>26180</v>
      </c>
      <c r="N77" s="155">
        <v>30187</v>
      </c>
      <c r="O77" s="155">
        <v>31108</v>
      </c>
      <c r="P77" s="149">
        <v>118.82352941176471</v>
      </c>
      <c r="Q77" s="251"/>
      <c r="R77" s="251"/>
      <c r="S77" s="230"/>
      <c r="T77" s="247"/>
      <c r="U77" s="227"/>
      <c r="V77" s="220"/>
      <c r="W77" s="231"/>
      <c r="X77" s="247"/>
      <c r="Y77" s="247"/>
      <c r="Z77" s="247"/>
      <c r="AA77" s="247"/>
      <c r="AB77" s="247"/>
      <c r="AC77" s="247"/>
      <c r="AD77" s="247"/>
      <c r="AE77" s="247"/>
      <c r="AF77" s="247"/>
      <c r="AG77" s="247"/>
      <c r="AH77" s="247"/>
      <c r="AI77" s="247"/>
      <c r="AJ77" s="247"/>
      <c r="AK77" s="247"/>
      <c r="AL77" s="247"/>
      <c r="GT77" s="155">
        <v>92</v>
      </c>
      <c r="GU77" s="155">
        <v>92</v>
      </c>
      <c r="GV77" s="155">
        <v>458</v>
      </c>
      <c r="GW77" s="155">
        <v>442</v>
      </c>
      <c r="GX77" s="155">
        <v>31626</v>
      </c>
    </row>
    <row r="78" spans="1:206" s="82" customFormat="1" ht="12" customHeight="1">
      <c r="A78" s="173">
        <v>204020505000000</v>
      </c>
      <c r="B78" s="87">
        <v>3</v>
      </c>
      <c r="C78" s="49" t="s">
        <v>40</v>
      </c>
      <c r="D78" s="50"/>
      <c r="E78" s="51">
        <v>51</v>
      </c>
      <c r="F78" s="51">
        <v>51</v>
      </c>
      <c r="G78" s="51">
        <v>100</v>
      </c>
      <c r="H78" s="52">
        <v>0</v>
      </c>
      <c r="I78" s="51">
        <v>309</v>
      </c>
      <c r="J78" s="51">
        <v>281</v>
      </c>
      <c r="K78" s="51">
        <v>90.93851132686083</v>
      </c>
      <c r="L78" s="52">
        <v>28</v>
      </c>
      <c r="M78" s="149">
        <v>14394</v>
      </c>
      <c r="N78" s="155">
        <v>18962</v>
      </c>
      <c r="O78" s="155">
        <v>19636</v>
      </c>
      <c r="P78" s="149">
        <v>136.41795192441296</v>
      </c>
      <c r="Q78" s="251"/>
      <c r="R78" s="251"/>
      <c r="S78" s="230"/>
      <c r="T78" s="247"/>
      <c r="U78" s="227"/>
      <c r="V78" s="220"/>
      <c r="W78" s="231"/>
      <c r="X78" s="247"/>
      <c r="Y78" s="247"/>
      <c r="Z78" s="247"/>
      <c r="AA78" s="247"/>
      <c r="AB78" s="247"/>
      <c r="AC78" s="247"/>
      <c r="AD78" s="247"/>
      <c r="AE78" s="247"/>
      <c r="AF78" s="247"/>
      <c r="AG78" s="247"/>
      <c r="AH78" s="247"/>
      <c r="AI78" s="247"/>
      <c r="AJ78" s="247"/>
      <c r="AK78" s="247"/>
      <c r="AL78" s="247"/>
      <c r="GT78" s="155">
        <v>51</v>
      </c>
      <c r="GU78" s="155">
        <v>51</v>
      </c>
      <c r="GV78" s="155">
        <v>310</v>
      </c>
      <c r="GW78" s="155">
        <v>299</v>
      </c>
      <c r="GX78" s="155">
        <v>20220</v>
      </c>
    </row>
    <row r="79" spans="1:206" s="82" customFormat="1" ht="12" customHeight="1">
      <c r="A79" s="173">
        <v>204020506000000</v>
      </c>
      <c r="B79" s="87">
        <v>4</v>
      </c>
      <c r="C79" s="49" t="s">
        <v>47</v>
      </c>
      <c r="D79" s="50"/>
      <c r="E79" s="51">
        <v>20</v>
      </c>
      <c r="F79" s="51">
        <v>20</v>
      </c>
      <c r="G79" s="51">
        <v>100</v>
      </c>
      <c r="H79" s="52">
        <v>0</v>
      </c>
      <c r="I79" s="51">
        <v>205</v>
      </c>
      <c r="J79" s="51">
        <v>192</v>
      </c>
      <c r="K79" s="51">
        <v>93.65853658536587</v>
      </c>
      <c r="L79" s="52">
        <v>13</v>
      </c>
      <c r="M79" s="149">
        <v>4994</v>
      </c>
      <c r="N79" s="155">
        <v>6748</v>
      </c>
      <c r="O79" s="155">
        <v>6860</v>
      </c>
      <c r="P79" s="149">
        <v>137.36483780536645</v>
      </c>
      <c r="Q79" s="251"/>
      <c r="R79" s="251"/>
      <c r="S79" s="230"/>
      <c r="T79" s="247"/>
      <c r="U79" s="227"/>
      <c r="V79" s="220"/>
      <c r="W79" s="231"/>
      <c r="X79" s="247"/>
      <c r="Y79" s="247"/>
      <c r="Z79" s="247"/>
      <c r="AA79" s="247"/>
      <c r="AB79" s="247"/>
      <c r="AC79" s="247"/>
      <c r="AD79" s="247"/>
      <c r="AE79" s="247"/>
      <c r="AF79" s="247"/>
      <c r="AG79" s="247"/>
      <c r="AH79" s="247"/>
      <c r="AI79" s="247"/>
      <c r="AJ79" s="247"/>
      <c r="AK79" s="247"/>
      <c r="AL79" s="247"/>
      <c r="GT79" s="155">
        <v>20</v>
      </c>
      <c r="GU79" s="155">
        <v>20</v>
      </c>
      <c r="GV79" s="155">
        <v>205</v>
      </c>
      <c r="GW79" s="155">
        <v>198</v>
      </c>
      <c r="GX79" s="155">
        <v>6844</v>
      </c>
    </row>
    <row r="80" spans="1:206" s="82" customFormat="1" ht="12" customHeight="1">
      <c r="A80" s="173">
        <v>204020507000000</v>
      </c>
      <c r="B80" s="87">
        <v>5</v>
      </c>
      <c r="C80" s="49" t="s">
        <v>41</v>
      </c>
      <c r="D80" s="50"/>
      <c r="E80" s="51">
        <v>20</v>
      </c>
      <c r="F80" s="51">
        <v>20</v>
      </c>
      <c r="G80" s="51">
        <v>100</v>
      </c>
      <c r="H80" s="52">
        <v>0</v>
      </c>
      <c r="I80" s="51">
        <v>120</v>
      </c>
      <c r="J80" s="51">
        <v>112</v>
      </c>
      <c r="K80" s="51">
        <v>93.33333333333333</v>
      </c>
      <c r="L80" s="52">
        <v>8</v>
      </c>
      <c r="M80" s="149">
        <v>4912</v>
      </c>
      <c r="N80" s="155">
        <v>6229</v>
      </c>
      <c r="O80" s="155">
        <v>6412</v>
      </c>
      <c r="P80" s="149">
        <v>130.53745928338762</v>
      </c>
      <c r="Q80" s="251"/>
      <c r="R80" s="251"/>
      <c r="S80" s="230"/>
      <c r="T80" s="247"/>
      <c r="U80" s="227"/>
      <c r="V80" s="220"/>
      <c r="W80" s="231"/>
      <c r="X80" s="247"/>
      <c r="Y80" s="247"/>
      <c r="Z80" s="247"/>
      <c r="AA80" s="247"/>
      <c r="AB80" s="247"/>
      <c r="AC80" s="247"/>
      <c r="AD80" s="247"/>
      <c r="AE80" s="247"/>
      <c r="AF80" s="247"/>
      <c r="AG80" s="247"/>
      <c r="AH80" s="247"/>
      <c r="AI80" s="247"/>
      <c r="AJ80" s="247"/>
      <c r="AK80" s="247"/>
      <c r="AL80" s="247"/>
      <c r="GT80" s="155">
        <v>20</v>
      </c>
      <c r="GU80" s="155">
        <v>20</v>
      </c>
      <c r="GV80" s="155">
        <v>122</v>
      </c>
      <c r="GW80" s="155">
        <v>117</v>
      </c>
      <c r="GX80" s="155">
        <v>6532</v>
      </c>
    </row>
    <row r="81" spans="1:206" s="82" customFormat="1" ht="12" customHeight="1">
      <c r="A81" s="173">
        <v>204020508000000</v>
      </c>
      <c r="B81" s="87">
        <v>6</v>
      </c>
      <c r="C81" s="49" t="s">
        <v>230</v>
      </c>
      <c r="D81" s="54"/>
      <c r="E81" s="51">
        <v>30</v>
      </c>
      <c r="F81" s="51">
        <v>30</v>
      </c>
      <c r="G81" s="51">
        <v>100</v>
      </c>
      <c r="H81" s="52">
        <v>0</v>
      </c>
      <c r="I81" s="51">
        <v>125</v>
      </c>
      <c r="J81" s="51">
        <v>110</v>
      </c>
      <c r="K81" s="51">
        <v>88</v>
      </c>
      <c r="L81" s="52">
        <v>15</v>
      </c>
      <c r="M81" s="149">
        <v>7537</v>
      </c>
      <c r="N81" s="156">
        <v>9445</v>
      </c>
      <c r="O81" s="155">
        <v>9790</v>
      </c>
      <c r="P81" s="149">
        <v>129.8925301844235</v>
      </c>
      <c r="Q81" s="251"/>
      <c r="R81" s="251"/>
      <c r="S81" s="230"/>
      <c r="T81" s="247"/>
      <c r="U81" s="227"/>
      <c r="V81" s="220"/>
      <c r="W81" s="231"/>
      <c r="X81" s="247"/>
      <c r="Y81" s="247"/>
      <c r="Z81" s="247"/>
      <c r="AA81" s="247"/>
      <c r="AB81" s="247"/>
      <c r="AC81" s="247"/>
      <c r="AD81" s="247"/>
      <c r="AE81" s="247"/>
      <c r="AF81" s="247"/>
      <c r="AG81" s="247"/>
      <c r="AH81" s="247"/>
      <c r="AI81" s="247"/>
      <c r="AJ81" s="247"/>
      <c r="AK81" s="247"/>
      <c r="AL81" s="247"/>
      <c r="GT81" s="156">
        <v>34</v>
      </c>
      <c r="GU81" s="156">
        <v>34</v>
      </c>
      <c r="GV81" s="156">
        <v>130</v>
      </c>
      <c r="GW81" s="156">
        <v>122</v>
      </c>
      <c r="GX81" s="156">
        <v>9851</v>
      </c>
    </row>
    <row r="82" spans="1:206" s="82" customFormat="1" ht="12" customHeight="1">
      <c r="A82" s="192"/>
      <c r="B82" s="325" t="s">
        <v>152</v>
      </c>
      <c r="C82" s="326"/>
      <c r="D82" s="327"/>
      <c r="E82" s="55">
        <v>245</v>
      </c>
      <c r="F82" s="55">
        <v>245</v>
      </c>
      <c r="G82" s="55">
        <v>100</v>
      </c>
      <c r="H82" s="56">
        <v>0</v>
      </c>
      <c r="I82" s="55">
        <v>1318</v>
      </c>
      <c r="J82" s="55">
        <v>1227</v>
      </c>
      <c r="K82" s="55">
        <v>93.09559939301973</v>
      </c>
      <c r="L82" s="56">
        <v>91</v>
      </c>
      <c r="M82" s="154">
        <v>66708</v>
      </c>
      <c r="N82" s="307">
        <f>SUM(N76:N81)</f>
        <v>82456</v>
      </c>
      <c r="O82" s="55">
        <v>85065</v>
      </c>
      <c r="P82" s="55">
        <v>127.51843856808777</v>
      </c>
      <c r="Q82" s="232"/>
      <c r="R82" s="232"/>
      <c r="S82" s="232"/>
      <c r="T82" s="247"/>
      <c r="U82" s="227"/>
      <c r="V82" s="220"/>
      <c r="W82" s="231"/>
      <c r="X82" s="247"/>
      <c r="Y82" s="247"/>
      <c r="Z82" s="247"/>
      <c r="AA82" s="247"/>
      <c r="AB82" s="247"/>
      <c r="AC82" s="247"/>
      <c r="AD82" s="247"/>
      <c r="AE82" s="247"/>
      <c r="AF82" s="247"/>
      <c r="AG82" s="247"/>
      <c r="AH82" s="247"/>
      <c r="AI82" s="247"/>
      <c r="AJ82" s="247"/>
      <c r="AK82" s="247"/>
      <c r="AL82" s="247"/>
      <c r="GT82" s="55">
        <v>249</v>
      </c>
      <c r="GU82" s="55">
        <v>249</v>
      </c>
      <c r="GV82" s="55">
        <v>1332</v>
      </c>
      <c r="GW82" s="55">
        <v>1280</v>
      </c>
      <c r="GX82" s="55">
        <v>85753</v>
      </c>
    </row>
    <row r="83" spans="13:206" ht="12.75">
      <c r="M83" s="166"/>
      <c r="N83" s="166"/>
      <c r="Q83" s="240"/>
      <c r="U83" s="227"/>
      <c r="V83" s="220"/>
      <c r="W83" s="231"/>
      <c r="GT83" s="167">
        <v>249</v>
      </c>
      <c r="GU83" s="167">
        <v>249</v>
      </c>
      <c r="GV83" s="167">
        <v>1332</v>
      </c>
      <c r="GW83" s="167">
        <v>1280</v>
      </c>
      <c r="GX83" s="167">
        <v>85753</v>
      </c>
    </row>
    <row r="84" spans="1:38" s="88" customFormat="1" ht="15" customHeight="1">
      <c r="A84" s="332" t="s">
        <v>134</v>
      </c>
      <c r="B84" s="332"/>
      <c r="C84" s="332"/>
      <c r="D84" s="332"/>
      <c r="E84" s="332"/>
      <c r="F84" s="332"/>
      <c r="G84" s="332"/>
      <c r="H84" s="332"/>
      <c r="I84" s="332"/>
      <c r="J84" s="332"/>
      <c r="K84" s="332"/>
      <c r="L84" s="332"/>
      <c r="M84" s="332"/>
      <c r="N84" s="332"/>
      <c r="O84" s="332"/>
      <c r="P84" s="332"/>
      <c r="Q84" s="252"/>
      <c r="R84" s="252"/>
      <c r="S84" s="252"/>
      <c r="T84" s="252"/>
      <c r="U84" s="227"/>
      <c r="V84" s="220"/>
      <c r="W84" s="231"/>
      <c r="X84" s="252"/>
      <c r="Y84" s="252"/>
      <c r="Z84" s="252"/>
      <c r="AA84" s="252"/>
      <c r="AB84" s="252"/>
      <c r="AC84" s="252"/>
      <c r="AD84" s="252"/>
      <c r="AE84" s="252"/>
      <c r="AF84" s="252"/>
      <c r="AG84" s="252"/>
      <c r="AH84" s="252"/>
      <c r="AI84" s="252"/>
      <c r="AJ84" s="252"/>
      <c r="AK84" s="252"/>
      <c r="AL84" s="252"/>
    </row>
    <row r="85" spans="1:38" s="90" customFormat="1" ht="12" customHeight="1">
      <c r="A85" s="333" t="s">
        <v>166</v>
      </c>
      <c r="B85" s="333"/>
      <c r="C85" s="333"/>
      <c r="D85" s="333"/>
      <c r="E85" s="333"/>
      <c r="F85" s="333"/>
      <c r="G85" s="333"/>
      <c r="H85" s="333"/>
      <c r="I85" s="333"/>
      <c r="J85" s="333"/>
      <c r="K85" s="333"/>
      <c r="L85" s="333"/>
      <c r="M85" s="333"/>
      <c r="N85" s="333"/>
      <c r="O85" s="333"/>
      <c r="P85" s="333"/>
      <c r="Q85" s="253"/>
      <c r="R85" s="253"/>
      <c r="S85" s="253"/>
      <c r="T85" s="253"/>
      <c r="U85" s="227"/>
      <c r="V85" s="220"/>
      <c r="W85" s="231"/>
      <c r="X85" s="253"/>
      <c r="Y85" s="253"/>
      <c r="Z85" s="253"/>
      <c r="AA85" s="253"/>
      <c r="AB85" s="253"/>
      <c r="AC85" s="253"/>
      <c r="AD85" s="253"/>
      <c r="AE85" s="253"/>
      <c r="AF85" s="253"/>
      <c r="AG85" s="253"/>
      <c r="AH85" s="253"/>
      <c r="AI85" s="253"/>
      <c r="AJ85" s="253"/>
      <c r="AK85" s="253"/>
      <c r="AL85" s="253"/>
    </row>
    <row r="86" spans="1:38" s="90" customFormat="1" ht="12" customHeight="1">
      <c r="A86" s="89"/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208"/>
      <c r="N86" s="294"/>
      <c r="O86" s="89"/>
      <c r="P86" s="89"/>
      <c r="Q86" s="254"/>
      <c r="R86" s="254"/>
      <c r="S86" s="254"/>
      <c r="T86" s="253"/>
      <c r="U86" s="227"/>
      <c r="V86" s="220"/>
      <c r="W86" s="231"/>
      <c r="X86" s="253"/>
      <c r="Y86" s="253"/>
      <c r="Z86" s="253"/>
      <c r="AA86" s="253"/>
      <c r="AB86" s="253"/>
      <c r="AC86" s="253"/>
      <c r="AD86" s="253"/>
      <c r="AE86" s="253"/>
      <c r="AF86" s="253"/>
      <c r="AG86" s="253"/>
      <c r="AH86" s="253"/>
      <c r="AI86" s="253"/>
      <c r="AJ86" s="253"/>
      <c r="AK86" s="253"/>
      <c r="AL86" s="253"/>
    </row>
    <row r="87" spans="1:38" s="90" customFormat="1" ht="12" customHeight="1">
      <c r="A87" s="334" t="s">
        <v>227</v>
      </c>
      <c r="B87" s="334"/>
      <c r="C87" s="334"/>
      <c r="D87" s="334"/>
      <c r="E87" s="334"/>
      <c r="F87" s="334"/>
      <c r="G87" s="334"/>
      <c r="H87" s="334"/>
      <c r="I87" s="334"/>
      <c r="J87" s="334"/>
      <c r="K87" s="334"/>
      <c r="L87" s="334"/>
      <c r="M87" s="334"/>
      <c r="N87" s="334"/>
      <c r="O87" s="334"/>
      <c r="P87" s="334"/>
      <c r="Q87" s="253"/>
      <c r="R87" s="253"/>
      <c r="S87" s="253"/>
      <c r="T87" s="253"/>
      <c r="U87" s="227"/>
      <c r="V87" s="220"/>
      <c r="W87" s="231"/>
      <c r="X87" s="253"/>
      <c r="Y87" s="253"/>
      <c r="Z87" s="253"/>
      <c r="AA87" s="253"/>
      <c r="AB87" s="253"/>
      <c r="AC87" s="253"/>
      <c r="AD87" s="253"/>
      <c r="AE87" s="253"/>
      <c r="AF87" s="253"/>
      <c r="AG87" s="253"/>
      <c r="AH87" s="253"/>
      <c r="AI87" s="253"/>
      <c r="AJ87" s="253"/>
      <c r="AK87" s="253"/>
      <c r="AL87" s="253"/>
    </row>
    <row r="88" spans="1:38" s="90" customFormat="1" ht="12" customHeight="1">
      <c r="A88" s="335"/>
      <c r="B88" s="335"/>
      <c r="C88" s="335"/>
      <c r="D88" s="335"/>
      <c r="E88" s="335"/>
      <c r="F88" s="335"/>
      <c r="G88" s="335"/>
      <c r="H88" s="335"/>
      <c r="I88" s="335"/>
      <c r="J88" s="335"/>
      <c r="K88" s="335"/>
      <c r="L88" s="335"/>
      <c r="M88" s="335"/>
      <c r="N88" s="335"/>
      <c r="O88" s="335"/>
      <c r="P88" s="335"/>
      <c r="Q88" s="253"/>
      <c r="R88" s="253"/>
      <c r="S88" s="253"/>
      <c r="T88" s="253"/>
      <c r="U88" s="227"/>
      <c r="V88" s="220"/>
      <c r="W88" s="231"/>
      <c r="X88" s="253"/>
      <c r="Y88" s="253"/>
      <c r="Z88" s="253"/>
      <c r="AA88" s="253"/>
      <c r="AB88" s="253"/>
      <c r="AC88" s="253"/>
      <c r="AD88" s="253"/>
      <c r="AE88" s="253"/>
      <c r="AF88" s="253"/>
      <c r="AG88" s="253"/>
      <c r="AH88" s="253"/>
      <c r="AI88" s="253"/>
      <c r="AJ88" s="253"/>
      <c r="AK88" s="253"/>
      <c r="AL88" s="253"/>
    </row>
    <row r="89" spans="1:38" s="90" customFormat="1" ht="12" customHeight="1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209"/>
      <c r="N89" s="295"/>
      <c r="O89" s="44"/>
      <c r="P89" s="44"/>
      <c r="Q89" s="223"/>
      <c r="R89" s="223"/>
      <c r="S89" s="223"/>
      <c r="T89" s="253"/>
      <c r="U89" s="227"/>
      <c r="V89" s="220"/>
      <c r="W89" s="231"/>
      <c r="X89" s="253"/>
      <c r="Y89" s="253"/>
      <c r="Z89" s="253"/>
      <c r="AA89" s="253"/>
      <c r="AB89" s="253"/>
      <c r="AC89" s="253"/>
      <c r="AD89" s="253"/>
      <c r="AE89" s="253"/>
      <c r="AF89" s="253"/>
      <c r="AG89" s="253"/>
      <c r="AH89" s="253"/>
      <c r="AI89" s="253"/>
      <c r="AJ89" s="253"/>
      <c r="AK89" s="253"/>
      <c r="AL89" s="253"/>
    </row>
    <row r="90" spans="1:38" s="199" customFormat="1" ht="12" customHeight="1">
      <c r="A90" s="318" t="s">
        <v>247</v>
      </c>
      <c r="B90" s="336" t="s">
        <v>146</v>
      </c>
      <c r="C90" s="337"/>
      <c r="D90" s="318" t="s">
        <v>248</v>
      </c>
      <c r="E90" s="340" t="s">
        <v>186</v>
      </c>
      <c r="F90" s="341"/>
      <c r="G90" s="341"/>
      <c r="H90" s="342"/>
      <c r="I90" s="340" t="s">
        <v>147</v>
      </c>
      <c r="J90" s="341"/>
      <c r="K90" s="341"/>
      <c r="L90" s="342"/>
      <c r="M90" s="340" t="s">
        <v>187</v>
      </c>
      <c r="N90" s="341"/>
      <c r="O90" s="341"/>
      <c r="P90" s="342"/>
      <c r="Q90" s="310"/>
      <c r="R90" s="310"/>
      <c r="S90" s="310"/>
      <c r="T90" s="224"/>
      <c r="U90" s="227"/>
      <c r="V90" s="220"/>
      <c r="W90" s="231"/>
      <c r="X90" s="224"/>
      <c r="Y90" s="224"/>
      <c r="Z90" s="224"/>
      <c r="AA90" s="224"/>
      <c r="AB90" s="224"/>
      <c r="AC90" s="224"/>
      <c r="AD90" s="224"/>
      <c r="AE90" s="224"/>
      <c r="AF90" s="224"/>
      <c r="AG90" s="224"/>
      <c r="AH90" s="224"/>
      <c r="AI90" s="224"/>
      <c r="AJ90" s="224"/>
      <c r="AK90" s="224"/>
      <c r="AL90" s="224"/>
    </row>
    <row r="91" spans="1:38" s="199" customFormat="1" ht="12" customHeight="1">
      <c r="A91" s="319"/>
      <c r="B91" s="338"/>
      <c r="C91" s="339"/>
      <c r="D91" s="319"/>
      <c r="E91" s="350" t="s">
        <v>148</v>
      </c>
      <c r="F91" s="340" t="s">
        <v>149</v>
      </c>
      <c r="G91" s="342"/>
      <c r="H91" s="350" t="s">
        <v>16</v>
      </c>
      <c r="I91" s="350" t="s">
        <v>148</v>
      </c>
      <c r="J91" s="340" t="s">
        <v>149</v>
      </c>
      <c r="K91" s="342"/>
      <c r="L91" s="350" t="s">
        <v>16</v>
      </c>
      <c r="M91" s="318" t="s">
        <v>249</v>
      </c>
      <c r="N91" s="344" t="s">
        <v>190</v>
      </c>
      <c r="O91" s="345"/>
      <c r="P91" s="346"/>
      <c r="Q91" s="311"/>
      <c r="R91" s="310"/>
      <c r="S91" s="310"/>
      <c r="T91" s="224"/>
      <c r="U91" s="227"/>
      <c r="V91" s="220"/>
      <c r="W91" s="231"/>
      <c r="X91" s="224"/>
      <c r="Y91" s="224"/>
      <c r="Z91" s="224"/>
      <c r="AA91" s="224"/>
      <c r="AB91" s="224"/>
      <c r="AC91" s="224"/>
      <c r="AD91" s="224"/>
      <c r="AE91" s="224"/>
      <c r="AF91" s="224"/>
      <c r="AG91" s="224"/>
      <c r="AH91" s="224"/>
      <c r="AI91" s="224"/>
      <c r="AJ91" s="224"/>
      <c r="AK91" s="224"/>
      <c r="AL91" s="224"/>
    </row>
    <row r="92" spans="1:38" s="199" customFormat="1" ht="22.5">
      <c r="A92" s="320"/>
      <c r="B92" s="352" t="s">
        <v>228</v>
      </c>
      <c r="C92" s="353"/>
      <c r="D92" s="320"/>
      <c r="E92" s="351"/>
      <c r="F92" s="200" t="s">
        <v>192</v>
      </c>
      <c r="G92" s="201" t="s">
        <v>150</v>
      </c>
      <c r="H92" s="351"/>
      <c r="I92" s="351"/>
      <c r="J92" s="200" t="s">
        <v>192</v>
      </c>
      <c r="K92" s="201" t="s">
        <v>150</v>
      </c>
      <c r="L92" s="351"/>
      <c r="M92" s="320"/>
      <c r="N92" s="303" t="s">
        <v>262</v>
      </c>
      <c r="O92" s="303" t="s">
        <v>263</v>
      </c>
      <c r="P92" s="304" t="s">
        <v>150</v>
      </c>
      <c r="Q92" s="311"/>
      <c r="R92" s="225"/>
      <c r="S92" s="226"/>
      <c r="T92" s="224"/>
      <c r="U92" s="227"/>
      <c r="V92" s="220"/>
      <c r="W92" s="231"/>
      <c r="X92" s="224"/>
      <c r="Y92" s="224"/>
      <c r="Z92" s="224"/>
      <c r="AA92" s="224"/>
      <c r="AB92" s="224"/>
      <c r="AC92" s="224"/>
      <c r="AD92" s="224"/>
      <c r="AE92" s="224"/>
      <c r="AF92" s="224"/>
      <c r="AG92" s="224"/>
      <c r="AH92" s="224"/>
      <c r="AI92" s="224"/>
      <c r="AJ92" s="224"/>
      <c r="AK92" s="224"/>
      <c r="AL92" s="224"/>
    </row>
    <row r="93" spans="1:38" s="90" customFormat="1" ht="12" customHeight="1">
      <c r="A93" s="189"/>
      <c r="B93" s="91" t="s">
        <v>154</v>
      </c>
      <c r="D93" s="92"/>
      <c r="E93" s="92"/>
      <c r="F93" s="92"/>
      <c r="G93" s="92"/>
      <c r="H93" s="92"/>
      <c r="I93" s="92"/>
      <c r="J93" s="92"/>
      <c r="K93" s="92"/>
      <c r="L93" s="92"/>
      <c r="M93" s="47"/>
      <c r="N93" s="47"/>
      <c r="O93" s="47"/>
      <c r="P93" s="92"/>
      <c r="Q93" s="227"/>
      <c r="R93" s="227"/>
      <c r="S93" s="253"/>
      <c r="T93" s="253"/>
      <c r="U93" s="227"/>
      <c r="V93" s="220"/>
      <c r="W93" s="231"/>
      <c r="X93" s="253"/>
      <c r="Y93" s="253"/>
      <c r="Z93" s="253"/>
      <c r="AA93" s="253"/>
      <c r="AB93" s="253"/>
      <c r="AC93" s="253"/>
      <c r="AD93" s="253"/>
      <c r="AE93" s="253"/>
      <c r="AF93" s="253"/>
      <c r="AG93" s="253"/>
      <c r="AH93" s="253"/>
      <c r="AI93" s="253"/>
      <c r="AJ93" s="253"/>
      <c r="AK93" s="253"/>
      <c r="AL93" s="253"/>
    </row>
    <row r="94" spans="1:206" s="90" customFormat="1" ht="12" customHeight="1">
      <c r="A94" s="173">
        <v>204020301000000</v>
      </c>
      <c r="B94" s="93">
        <v>1</v>
      </c>
      <c r="C94" s="49" t="s">
        <v>80</v>
      </c>
      <c r="D94" s="50"/>
      <c r="E94" s="51">
        <v>53</v>
      </c>
      <c r="F94" s="51">
        <v>53</v>
      </c>
      <c r="G94" s="51">
        <v>100</v>
      </c>
      <c r="H94" s="52">
        <v>0</v>
      </c>
      <c r="I94" s="51">
        <v>98</v>
      </c>
      <c r="J94" s="51">
        <v>53</v>
      </c>
      <c r="K94" s="51">
        <v>54.08163265306123</v>
      </c>
      <c r="L94" s="52">
        <v>45</v>
      </c>
      <c r="M94" s="149">
        <v>7858</v>
      </c>
      <c r="N94" s="94">
        <v>4853</v>
      </c>
      <c r="O94" s="94">
        <v>5046</v>
      </c>
      <c r="P94" s="51">
        <v>64.2148129294986</v>
      </c>
      <c r="Q94" s="229"/>
      <c r="R94" s="255"/>
      <c r="S94" s="227"/>
      <c r="T94" s="253"/>
      <c r="U94" s="227"/>
      <c r="V94" s="220"/>
      <c r="W94" s="231"/>
      <c r="X94" s="253"/>
      <c r="Y94" s="253"/>
      <c r="Z94" s="253"/>
      <c r="AA94" s="253"/>
      <c r="AB94" s="253"/>
      <c r="AC94" s="253"/>
      <c r="AD94" s="253"/>
      <c r="AE94" s="253"/>
      <c r="AF94" s="253"/>
      <c r="AG94" s="253"/>
      <c r="AH94" s="253"/>
      <c r="AI94" s="253"/>
      <c r="AJ94" s="253"/>
      <c r="AK94" s="253"/>
      <c r="AL94" s="253"/>
      <c r="GT94" s="94">
        <v>53</v>
      </c>
      <c r="GU94" s="94">
        <v>53</v>
      </c>
      <c r="GV94" s="94">
        <v>98</v>
      </c>
      <c r="GW94" s="94">
        <v>62</v>
      </c>
      <c r="GX94" s="94">
        <v>7858</v>
      </c>
    </row>
    <row r="95" spans="1:206" s="90" customFormat="1" ht="12" customHeight="1">
      <c r="A95" s="173">
        <v>204020302000000</v>
      </c>
      <c r="B95" s="93">
        <v>2</v>
      </c>
      <c r="C95" s="49" t="s">
        <v>83</v>
      </c>
      <c r="D95" s="50"/>
      <c r="E95" s="51">
        <v>30</v>
      </c>
      <c r="F95" s="51">
        <v>30</v>
      </c>
      <c r="G95" s="51">
        <v>100</v>
      </c>
      <c r="H95" s="52">
        <v>0</v>
      </c>
      <c r="I95" s="51">
        <v>112</v>
      </c>
      <c r="J95" s="51">
        <v>74</v>
      </c>
      <c r="K95" s="51">
        <v>66.07142857142857</v>
      </c>
      <c r="L95" s="52">
        <v>38</v>
      </c>
      <c r="M95" s="149">
        <v>9101</v>
      </c>
      <c r="N95" s="94">
        <v>4717</v>
      </c>
      <c r="O95" s="94">
        <v>5065</v>
      </c>
      <c r="P95" s="51">
        <v>55.65322492033843</v>
      </c>
      <c r="Q95" s="229"/>
      <c r="R95" s="255"/>
      <c r="S95" s="227"/>
      <c r="T95" s="253"/>
      <c r="U95" s="227"/>
      <c r="V95" s="220"/>
      <c r="W95" s="231"/>
      <c r="X95" s="253"/>
      <c r="Y95" s="253"/>
      <c r="Z95" s="253"/>
      <c r="AA95" s="253"/>
      <c r="AB95" s="253"/>
      <c r="AC95" s="253"/>
      <c r="AD95" s="253"/>
      <c r="AE95" s="253"/>
      <c r="AF95" s="253"/>
      <c r="AG95" s="253"/>
      <c r="AH95" s="253"/>
      <c r="AI95" s="253"/>
      <c r="AJ95" s="253"/>
      <c r="AK95" s="253"/>
      <c r="AL95" s="253"/>
      <c r="GT95" s="94">
        <v>30</v>
      </c>
      <c r="GU95" s="94">
        <v>30</v>
      </c>
      <c r="GV95" s="94">
        <v>112</v>
      </c>
      <c r="GW95" s="94">
        <v>78</v>
      </c>
      <c r="GX95" s="94">
        <v>9101</v>
      </c>
    </row>
    <row r="96" spans="1:206" s="90" customFormat="1" ht="12" customHeight="1">
      <c r="A96" s="173">
        <v>204020303000000</v>
      </c>
      <c r="B96" s="93">
        <v>3</v>
      </c>
      <c r="C96" s="49" t="s">
        <v>12</v>
      </c>
      <c r="D96" s="50"/>
      <c r="E96" s="51">
        <v>19</v>
      </c>
      <c r="F96" s="51">
        <v>19</v>
      </c>
      <c r="G96" s="51">
        <v>100</v>
      </c>
      <c r="H96" s="52">
        <v>0</v>
      </c>
      <c r="I96" s="51">
        <v>128</v>
      </c>
      <c r="J96" s="51">
        <v>98</v>
      </c>
      <c r="K96" s="51">
        <v>76.5625</v>
      </c>
      <c r="L96" s="52">
        <v>30</v>
      </c>
      <c r="M96" s="149">
        <v>7882</v>
      </c>
      <c r="N96" s="94">
        <v>4327</v>
      </c>
      <c r="O96" s="94">
        <v>4561</v>
      </c>
      <c r="P96" s="51">
        <v>57.86602385181426</v>
      </c>
      <c r="Q96" s="229"/>
      <c r="R96" s="255"/>
      <c r="S96" s="227"/>
      <c r="T96" s="253"/>
      <c r="U96" s="227"/>
      <c r="V96" s="220"/>
      <c r="W96" s="231"/>
      <c r="X96" s="253"/>
      <c r="Y96" s="253"/>
      <c r="Z96" s="253"/>
      <c r="AA96" s="253"/>
      <c r="AB96" s="253"/>
      <c r="AC96" s="253"/>
      <c r="AD96" s="253"/>
      <c r="AE96" s="253"/>
      <c r="AF96" s="253"/>
      <c r="AG96" s="253"/>
      <c r="AH96" s="253"/>
      <c r="AI96" s="253"/>
      <c r="AJ96" s="253"/>
      <c r="AK96" s="253"/>
      <c r="AL96" s="253"/>
      <c r="GT96" s="94">
        <v>19</v>
      </c>
      <c r="GU96" s="94">
        <v>19</v>
      </c>
      <c r="GV96" s="94">
        <v>126</v>
      </c>
      <c r="GW96" s="94">
        <v>100</v>
      </c>
      <c r="GX96" s="94">
        <v>7882</v>
      </c>
    </row>
    <row r="97" spans="1:206" s="90" customFormat="1" ht="12" customHeight="1">
      <c r="A97" s="173">
        <v>204020304000000</v>
      </c>
      <c r="B97" s="93">
        <v>4</v>
      </c>
      <c r="C97" s="49" t="s">
        <v>88</v>
      </c>
      <c r="D97" s="50"/>
      <c r="E97" s="51">
        <v>13</v>
      </c>
      <c r="F97" s="51">
        <v>13</v>
      </c>
      <c r="G97" s="51">
        <v>100</v>
      </c>
      <c r="H97" s="52">
        <v>0</v>
      </c>
      <c r="I97" s="51">
        <v>108</v>
      </c>
      <c r="J97" s="51">
        <v>52</v>
      </c>
      <c r="K97" s="51">
        <v>48.148148148148145</v>
      </c>
      <c r="L97" s="52">
        <v>56</v>
      </c>
      <c r="M97" s="149">
        <v>8227</v>
      </c>
      <c r="N97" s="94">
        <v>4554</v>
      </c>
      <c r="O97" s="94">
        <v>4797</v>
      </c>
      <c r="P97" s="51">
        <v>58.308010210283214</v>
      </c>
      <c r="Q97" s="229"/>
      <c r="R97" s="255"/>
      <c r="S97" s="227"/>
      <c r="T97" s="253"/>
      <c r="U97" s="227"/>
      <c r="V97" s="220"/>
      <c r="W97" s="231"/>
      <c r="X97" s="253"/>
      <c r="Y97" s="253"/>
      <c r="Z97" s="253"/>
      <c r="AA97" s="253"/>
      <c r="AB97" s="253"/>
      <c r="AC97" s="253"/>
      <c r="AD97" s="253"/>
      <c r="AE97" s="253"/>
      <c r="AF97" s="253"/>
      <c r="AG97" s="253"/>
      <c r="AH97" s="253"/>
      <c r="AI97" s="253"/>
      <c r="AJ97" s="253"/>
      <c r="AK97" s="253"/>
      <c r="AL97" s="253"/>
      <c r="GT97" s="94">
        <v>13</v>
      </c>
      <c r="GU97" s="94">
        <v>13</v>
      </c>
      <c r="GV97" s="94">
        <v>108</v>
      </c>
      <c r="GW97" s="94">
        <v>54</v>
      </c>
      <c r="GX97" s="94">
        <v>8227</v>
      </c>
    </row>
    <row r="98" spans="1:206" s="90" customFormat="1" ht="12" customHeight="1">
      <c r="A98" s="173">
        <v>204020305000000</v>
      </c>
      <c r="B98" s="93">
        <v>5</v>
      </c>
      <c r="C98" s="49" t="s">
        <v>89</v>
      </c>
      <c r="D98" s="50"/>
      <c r="E98" s="51">
        <v>35</v>
      </c>
      <c r="F98" s="51">
        <v>35</v>
      </c>
      <c r="G98" s="51">
        <v>100</v>
      </c>
      <c r="H98" s="52">
        <v>0</v>
      </c>
      <c r="I98" s="51">
        <v>128</v>
      </c>
      <c r="J98" s="51">
        <v>88</v>
      </c>
      <c r="K98" s="51">
        <v>68.75</v>
      </c>
      <c r="L98" s="52">
        <v>40</v>
      </c>
      <c r="M98" s="149">
        <v>10521</v>
      </c>
      <c r="N98" s="94">
        <v>6985</v>
      </c>
      <c r="O98" s="94">
        <v>7300</v>
      </c>
      <c r="P98" s="51">
        <v>69.38503944491968</v>
      </c>
      <c r="Q98" s="229"/>
      <c r="R98" s="255"/>
      <c r="S98" s="227"/>
      <c r="T98" s="253"/>
      <c r="U98" s="227"/>
      <c r="V98" s="220"/>
      <c r="W98" s="231"/>
      <c r="X98" s="253"/>
      <c r="Y98" s="253"/>
      <c r="Z98" s="253"/>
      <c r="AA98" s="253"/>
      <c r="AB98" s="253"/>
      <c r="AC98" s="253"/>
      <c r="AD98" s="253"/>
      <c r="AE98" s="253"/>
      <c r="AF98" s="253"/>
      <c r="AG98" s="253"/>
      <c r="AH98" s="253"/>
      <c r="AI98" s="253"/>
      <c r="AJ98" s="253"/>
      <c r="AK98" s="253"/>
      <c r="AL98" s="253"/>
      <c r="GT98" s="94">
        <v>35</v>
      </c>
      <c r="GU98" s="94">
        <v>35</v>
      </c>
      <c r="GV98" s="94">
        <v>128</v>
      </c>
      <c r="GW98" s="94">
        <v>92</v>
      </c>
      <c r="GX98" s="94">
        <v>10521</v>
      </c>
    </row>
    <row r="99" spans="1:206" s="90" customFormat="1" ht="12" customHeight="1">
      <c r="A99" s="174"/>
      <c r="B99" s="95" t="s">
        <v>159</v>
      </c>
      <c r="C99" s="49"/>
      <c r="D99" s="50"/>
      <c r="E99" s="51"/>
      <c r="F99" s="51"/>
      <c r="G99" s="51"/>
      <c r="H99" s="52"/>
      <c r="I99" s="51"/>
      <c r="J99" s="51"/>
      <c r="K99" s="51"/>
      <c r="L99" s="52"/>
      <c r="M99" s="149"/>
      <c r="N99" s="94"/>
      <c r="O99" s="94"/>
      <c r="P99" s="51"/>
      <c r="Q99" s="229"/>
      <c r="R99" s="255"/>
      <c r="S99" s="227"/>
      <c r="T99" s="253"/>
      <c r="U99" s="227"/>
      <c r="V99" s="220"/>
      <c r="W99" s="231"/>
      <c r="X99" s="253"/>
      <c r="Y99" s="253"/>
      <c r="Z99" s="253"/>
      <c r="AA99" s="253"/>
      <c r="AB99" s="253"/>
      <c r="AC99" s="253"/>
      <c r="AD99" s="253"/>
      <c r="AE99" s="253"/>
      <c r="AF99" s="253"/>
      <c r="AG99" s="253"/>
      <c r="AH99" s="253"/>
      <c r="AI99" s="253"/>
      <c r="AJ99" s="253"/>
      <c r="AK99" s="253"/>
      <c r="AL99" s="253"/>
      <c r="GT99" s="94"/>
      <c r="GU99" s="94"/>
      <c r="GV99" s="94"/>
      <c r="GW99" s="94"/>
      <c r="GX99" s="94"/>
    </row>
    <row r="100" spans="1:206" s="90" customFormat="1" ht="12" customHeight="1">
      <c r="A100" s="173">
        <v>204020401000000</v>
      </c>
      <c r="B100" s="93">
        <v>6</v>
      </c>
      <c r="C100" s="49" t="s">
        <v>79</v>
      </c>
      <c r="D100" s="50"/>
      <c r="E100" s="51">
        <v>16</v>
      </c>
      <c r="F100" s="51">
        <v>16</v>
      </c>
      <c r="G100" s="51">
        <v>100</v>
      </c>
      <c r="H100" s="52">
        <v>0</v>
      </c>
      <c r="I100" s="51">
        <v>63</v>
      </c>
      <c r="J100" s="51">
        <v>61</v>
      </c>
      <c r="K100" s="51">
        <v>96.82539682539682</v>
      </c>
      <c r="L100" s="52">
        <v>2</v>
      </c>
      <c r="M100" s="149">
        <v>11067</v>
      </c>
      <c r="N100" s="94">
        <v>9726</v>
      </c>
      <c r="O100" s="94">
        <v>9997</v>
      </c>
      <c r="P100" s="51">
        <v>90.33161651757477</v>
      </c>
      <c r="Q100" s="229"/>
      <c r="R100" s="255"/>
      <c r="S100" s="227"/>
      <c r="T100" s="253"/>
      <c r="U100" s="227"/>
      <c r="V100" s="220"/>
      <c r="W100" s="231"/>
      <c r="X100" s="253"/>
      <c r="Y100" s="253"/>
      <c r="Z100" s="253"/>
      <c r="AA100" s="253"/>
      <c r="AB100" s="253"/>
      <c r="AC100" s="253"/>
      <c r="AD100" s="253"/>
      <c r="AE100" s="253"/>
      <c r="AF100" s="253"/>
      <c r="AG100" s="253"/>
      <c r="AH100" s="253"/>
      <c r="AI100" s="253"/>
      <c r="AJ100" s="253"/>
      <c r="AK100" s="253"/>
      <c r="AL100" s="253"/>
      <c r="GT100" s="94">
        <v>16</v>
      </c>
      <c r="GU100" s="94">
        <v>16</v>
      </c>
      <c r="GV100" s="94">
        <v>63</v>
      </c>
      <c r="GW100" s="94">
        <v>61</v>
      </c>
      <c r="GX100" s="94">
        <v>11067</v>
      </c>
    </row>
    <row r="101" spans="1:206" s="90" customFormat="1" ht="12" customHeight="1">
      <c r="A101" s="173">
        <v>204020402000000</v>
      </c>
      <c r="B101" s="93">
        <v>7</v>
      </c>
      <c r="C101" s="49" t="s">
        <v>81</v>
      </c>
      <c r="D101" s="50"/>
      <c r="E101" s="51">
        <v>24</v>
      </c>
      <c r="F101" s="51">
        <v>24</v>
      </c>
      <c r="G101" s="51">
        <v>100</v>
      </c>
      <c r="H101" s="52">
        <v>0</v>
      </c>
      <c r="I101" s="51">
        <v>119</v>
      </c>
      <c r="J101" s="51">
        <v>107</v>
      </c>
      <c r="K101" s="51">
        <v>89.91596638655463</v>
      </c>
      <c r="L101" s="52">
        <v>12</v>
      </c>
      <c r="M101" s="149">
        <v>11201</v>
      </c>
      <c r="N101" s="94">
        <v>9932</v>
      </c>
      <c r="O101" s="94">
        <v>10197</v>
      </c>
      <c r="P101" s="51">
        <v>91.03651459691099</v>
      </c>
      <c r="Q101" s="229"/>
      <c r="R101" s="255"/>
      <c r="S101" s="227"/>
      <c r="T101" s="253"/>
      <c r="U101" s="227"/>
      <c r="V101" s="220"/>
      <c r="W101" s="231"/>
      <c r="X101" s="253"/>
      <c r="Y101" s="253"/>
      <c r="Z101" s="253"/>
      <c r="AA101" s="253"/>
      <c r="AB101" s="253"/>
      <c r="AC101" s="253"/>
      <c r="AD101" s="253"/>
      <c r="AE101" s="253"/>
      <c r="AF101" s="253"/>
      <c r="AG101" s="253"/>
      <c r="AH101" s="253"/>
      <c r="AI101" s="253"/>
      <c r="AJ101" s="253"/>
      <c r="AK101" s="253"/>
      <c r="AL101" s="253"/>
      <c r="GT101" s="94">
        <v>24</v>
      </c>
      <c r="GU101" s="94">
        <v>24</v>
      </c>
      <c r="GV101" s="94">
        <v>119</v>
      </c>
      <c r="GW101" s="94">
        <v>107</v>
      </c>
      <c r="GX101" s="94">
        <v>11201</v>
      </c>
    </row>
    <row r="102" spans="1:206" s="90" customFormat="1" ht="12" customHeight="1">
      <c r="A102" s="173">
        <v>204020109000000</v>
      </c>
      <c r="B102" s="93">
        <v>8</v>
      </c>
      <c r="C102" s="49" t="s">
        <v>82</v>
      </c>
      <c r="D102" s="50"/>
      <c r="E102" s="51">
        <v>23</v>
      </c>
      <c r="F102" s="51">
        <v>23</v>
      </c>
      <c r="G102" s="51">
        <v>100</v>
      </c>
      <c r="H102" s="52">
        <v>0</v>
      </c>
      <c r="I102" s="51">
        <v>136</v>
      </c>
      <c r="J102" s="51">
        <v>107</v>
      </c>
      <c r="K102" s="51">
        <v>78.67647058823529</v>
      </c>
      <c r="L102" s="52">
        <v>29</v>
      </c>
      <c r="M102" s="149">
        <v>12921</v>
      </c>
      <c r="N102" s="94">
        <v>10388</v>
      </c>
      <c r="O102" s="94">
        <v>10752</v>
      </c>
      <c r="P102" s="51">
        <v>83.21337357789645</v>
      </c>
      <c r="Q102" s="229"/>
      <c r="R102" s="255"/>
      <c r="S102" s="227"/>
      <c r="T102" s="253"/>
      <c r="U102" s="227"/>
      <c r="V102" s="220"/>
      <c r="W102" s="231"/>
      <c r="X102" s="253"/>
      <c r="Y102" s="253"/>
      <c r="Z102" s="253"/>
      <c r="AA102" s="253"/>
      <c r="AB102" s="253"/>
      <c r="AC102" s="253"/>
      <c r="AD102" s="253"/>
      <c r="AE102" s="253"/>
      <c r="AF102" s="253"/>
      <c r="AG102" s="253"/>
      <c r="AH102" s="253"/>
      <c r="AI102" s="253"/>
      <c r="AJ102" s="253"/>
      <c r="AK102" s="253"/>
      <c r="AL102" s="253"/>
      <c r="GT102" s="94">
        <v>21</v>
      </c>
      <c r="GU102" s="94">
        <v>21</v>
      </c>
      <c r="GV102" s="94">
        <v>136</v>
      </c>
      <c r="GW102" s="94">
        <v>109</v>
      </c>
      <c r="GX102" s="94">
        <v>12921</v>
      </c>
    </row>
    <row r="103" spans="1:206" s="90" customFormat="1" ht="12" customHeight="1">
      <c r="A103" s="173">
        <v>204020404000000</v>
      </c>
      <c r="B103" s="93">
        <v>9</v>
      </c>
      <c r="C103" s="49" t="s">
        <v>84</v>
      </c>
      <c r="D103" s="50"/>
      <c r="E103" s="51">
        <v>21</v>
      </c>
      <c r="F103" s="51">
        <v>21</v>
      </c>
      <c r="G103" s="51">
        <v>100</v>
      </c>
      <c r="H103" s="52">
        <v>0</v>
      </c>
      <c r="I103" s="51">
        <v>69</v>
      </c>
      <c r="J103" s="51">
        <v>56</v>
      </c>
      <c r="K103" s="51">
        <v>81.15942028985508</v>
      </c>
      <c r="L103" s="52">
        <v>13</v>
      </c>
      <c r="M103" s="149">
        <v>4570</v>
      </c>
      <c r="N103" s="94">
        <v>3426</v>
      </c>
      <c r="O103" s="94">
        <v>3548</v>
      </c>
      <c r="P103" s="51">
        <v>77.63676148796499</v>
      </c>
      <c r="Q103" s="229"/>
      <c r="R103" s="255"/>
      <c r="S103" s="227"/>
      <c r="T103" s="253"/>
      <c r="U103" s="227"/>
      <c r="V103" s="220"/>
      <c r="W103" s="231"/>
      <c r="X103" s="253"/>
      <c r="Y103" s="253"/>
      <c r="Z103" s="253"/>
      <c r="AA103" s="253"/>
      <c r="AB103" s="253"/>
      <c r="AC103" s="253"/>
      <c r="AD103" s="253"/>
      <c r="AE103" s="253"/>
      <c r="AF103" s="253"/>
      <c r="AG103" s="253"/>
      <c r="AH103" s="253"/>
      <c r="AI103" s="253"/>
      <c r="AJ103" s="253"/>
      <c r="AK103" s="253"/>
      <c r="AL103" s="253"/>
      <c r="GT103" s="94">
        <v>21</v>
      </c>
      <c r="GU103" s="94">
        <v>21</v>
      </c>
      <c r="GV103" s="94">
        <v>69</v>
      </c>
      <c r="GW103" s="94">
        <v>59</v>
      </c>
      <c r="GX103" s="94">
        <v>4570</v>
      </c>
    </row>
    <row r="104" spans="1:206" s="90" customFormat="1" ht="12" customHeight="1">
      <c r="A104" s="173">
        <v>204020405000000</v>
      </c>
      <c r="B104" s="93">
        <v>10</v>
      </c>
      <c r="C104" s="49" t="s">
        <v>85</v>
      </c>
      <c r="D104" s="50"/>
      <c r="E104" s="51">
        <v>22</v>
      </c>
      <c r="F104" s="51">
        <v>22</v>
      </c>
      <c r="G104" s="51">
        <v>100</v>
      </c>
      <c r="H104" s="52">
        <v>0</v>
      </c>
      <c r="I104" s="51">
        <v>91</v>
      </c>
      <c r="J104" s="51">
        <v>79</v>
      </c>
      <c r="K104" s="51">
        <v>86.81318681318682</v>
      </c>
      <c r="L104" s="52">
        <v>12</v>
      </c>
      <c r="M104" s="149">
        <v>7923</v>
      </c>
      <c r="N104" s="94">
        <v>5910</v>
      </c>
      <c r="O104" s="94">
        <v>6205</v>
      </c>
      <c r="P104" s="51">
        <v>78.31629433295468</v>
      </c>
      <c r="Q104" s="229"/>
      <c r="R104" s="255"/>
      <c r="S104" s="227"/>
      <c r="T104" s="253"/>
      <c r="U104" s="227"/>
      <c r="V104" s="220"/>
      <c r="W104" s="231"/>
      <c r="X104" s="253"/>
      <c r="Y104" s="253"/>
      <c r="Z104" s="253"/>
      <c r="AA104" s="253"/>
      <c r="AB104" s="253"/>
      <c r="AC104" s="253"/>
      <c r="AD104" s="253"/>
      <c r="AE104" s="253"/>
      <c r="AF104" s="253"/>
      <c r="AG104" s="253"/>
      <c r="AH104" s="253"/>
      <c r="AI104" s="253"/>
      <c r="AJ104" s="253"/>
      <c r="AK104" s="253"/>
      <c r="AL104" s="253"/>
      <c r="GT104" s="94">
        <v>22</v>
      </c>
      <c r="GU104" s="94">
        <v>22</v>
      </c>
      <c r="GV104" s="94">
        <v>91</v>
      </c>
      <c r="GW104" s="94">
        <v>83</v>
      </c>
      <c r="GX104" s="94">
        <v>7923</v>
      </c>
    </row>
    <row r="105" spans="1:206" s="90" customFormat="1" ht="12" customHeight="1">
      <c r="A105" s="173">
        <v>204020406000000</v>
      </c>
      <c r="B105" s="93">
        <v>11</v>
      </c>
      <c r="C105" s="49" t="s">
        <v>86</v>
      </c>
      <c r="D105" s="50"/>
      <c r="E105" s="51">
        <v>110</v>
      </c>
      <c r="F105" s="51">
        <v>110</v>
      </c>
      <c r="G105" s="51">
        <v>100</v>
      </c>
      <c r="H105" s="52">
        <v>0</v>
      </c>
      <c r="I105" s="51">
        <v>390</v>
      </c>
      <c r="J105" s="51">
        <v>325</v>
      </c>
      <c r="K105" s="51">
        <v>83.33333333333334</v>
      </c>
      <c r="L105" s="52">
        <v>65</v>
      </c>
      <c r="M105" s="149">
        <v>50341</v>
      </c>
      <c r="N105" s="94">
        <v>47445</v>
      </c>
      <c r="O105" s="94">
        <v>48621</v>
      </c>
      <c r="P105" s="51">
        <v>96.58330188117041</v>
      </c>
      <c r="Q105" s="229"/>
      <c r="R105" s="255"/>
      <c r="S105" s="227"/>
      <c r="T105" s="253"/>
      <c r="U105" s="227"/>
      <c r="V105" s="220"/>
      <c r="W105" s="231"/>
      <c r="X105" s="253"/>
      <c r="Y105" s="253"/>
      <c r="Z105" s="253"/>
      <c r="AA105" s="253"/>
      <c r="AB105" s="253"/>
      <c r="AC105" s="253"/>
      <c r="AD105" s="253"/>
      <c r="AE105" s="253"/>
      <c r="AF105" s="253"/>
      <c r="AG105" s="253"/>
      <c r="AH105" s="253"/>
      <c r="AI105" s="253"/>
      <c r="AJ105" s="253"/>
      <c r="AK105" s="253"/>
      <c r="AL105" s="253"/>
      <c r="GT105" s="94">
        <v>110</v>
      </c>
      <c r="GU105" s="94">
        <v>110</v>
      </c>
      <c r="GV105" s="94">
        <v>389</v>
      </c>
      <c r="GW105" s="94">
        <v>331</v>
      </c>
      <c r="GX105" s="94">
        <v>50341</v>
      </c>
    </row>
    <row r="106" spans="1:206" s="90" customFormat="1" ht="12" customHeight="1">
      <c r="A106" s="173">
        <v>204020407000000</v>
      </c>
      <c r="B106" s="93">
        <v>12</v>
      </c>
      <c r="C106" s="49" t="s">
        <v>87</v>
      </c>
      <c r="D106" s="54"/>
      <c r="E106" s="51">
        <v>50</v>
      </c>
      <c r="F106" s="51">
        <v>50</v>
      </c>
      <c r="G106" s="51">
        <v>100</v>
      </c>
      <c r="H106" s="52">
        <v>0</v>
      </c>
      <c r="I106" s="51">
        <v>212</v>
      </c>
      <c r="J106" s="51">
        <v>158</v>
      </c>
      <c r="K106" s="51">
        <v>74.52830188679245</v>
      </c>
      <c r="L106" s="52">
        <v>54</v>
      </c>
      <c r="M106" s="149">
        <v>14514</v>
      </c>
      <c r="N106" s="96">
        <v>11481</v>
      </c>
      <c r="O106" s="96">
        <v>11976</v>
      </c>
      <c r="P106" s="51">
        <v>82.51343530384456</v>
      </c>
      <c r="Q106" s="229"/>
      <c r="R106" s="255"/>
      <c r="S106" s="227"/>
      <c r="T106" s="253"/>
      <c r="U106" s="227"/>
      <c r="V106" s="220"/>
      <c r="W106" s="231"/>
      <c r="X106" s="253"/>
      <c r="Y106" s="253"/>
      <c r="Z106" s="253"/>
      <c r="AA106" s="253"/>
      <c r="AB106" s="253"/>
      <c r="AC106" s="253"/>
      <c r="AD106" s="253"/>
      <c r="AE106" s="253"/>
      <c r="AF106" s="253"/>
      <c r="AG106" s="253"/>
      <c r="AH106" s="253"/>
      <c r="AI106" s="253"/>
      <c r="AJ106" s="253"/>
      <c r="AK106" s="253"/>
      <c r="AL106" s="253"/>
      <c r="GT106" s="96">
        <v>50</v>
      </c>
      <c r="GU106" s="96">
        <v>50</v>
      </c>
      <c r="GV106" s="96">
        <v>212</v>
      </c>
      <c r="GW106" s="96">
        <v>165</v>
      </c>
      <c r="GX106" s="96">
        <v>14514</v>
      </c>
    </row>
    <row r="107" spans="1:206" s="90" customFormat="1" ht="12" customHeight="1">
      <c r="A107" s="190"/>
      <c r="B107" s="325" t="s">
        <v>152</v>
      </c>
      <c r="C107" s="326"/>
      <c r="D107" s="327"/>
      <c r="E107" s="55">
        <v>416</v>
      </c>
      <c r="F107" s="55">
        <v>416</v>
      </c>
      <c r="G107" s="55">
        <v>100</v>
      </c>
      <c r="H107" s="56">
        <v>0</v>
      </c>
      <c r="I107" s="55">
        <v>1654</v>
      </c>
      <c r="J107" s="55">
        <v>1258</v>
      </c>
      <c r="K107" s="55">
        <v>76.05804111245466</v>
      </c>
      <c r="L107" s="56">
        <v>396</v>
      </c>
      <c r="M107" s="154">
        <v>156126</v>
      </c>
      <c r="N107" s="307">
        <f>SUM(N94:N106)</f>
        <v>123744</v>
      </c>
      <c r="O107" s="55">
        <v>128065</v>
      </c>
      <c r="P107" s="55">
        <v>82.02669638625213</v>
      </c>
      <c r="Q107" s="232"/>
      <c r="R107" s="232"/>
      <c r="S107" s="232"/>
      <c r="T107" s="253"/>
      <c r="U107" s="227"/>
      <c r="V107" s="220"/>
      <c r="W107" s="231"/>
      <c r="X107" s="253"/>
      <c r="Y107" s="253"/>
      <c r="Z107" s="253"/>
      <c r="AA107" s="253"/>
      <c r="AB107" s="253"/>
      <c r="AC107" s="253"/>
      <c r="AD107" s="253"/>
      <c r="AE107" s="253"/>
      <c r="AF107" s="253"/>
      <c r="AG107" s="253"/>
      <c r="AH107" s="253"/>
      <c r="AI107" s="253"/>
      <c r="AJ107" s="253"/>
      <c r="AK107" s="253"/>
      <c r="AL107" s="253"/>
      <c r="GT107" s="55">
        <v>414</v>
      </c>
      <c r="GU107" s="55">
        <v>414</v>
      </c>
      <c r="GV107" s="55">
        <v>1651</v>
      </c>
      <c r="GW107" s="55">
        <v>1301</v>
      </c>
      <c r="GX107" s="55">
        <v>156126</v>
      </c>
    </row>
    <row r="108" spans="13:206" ht="12.75">
      <c r="M108" s="166"/>
      <c r="N108" s="166"/>
      <c r="O108" s="144"/>
      <c r="R108" s="256"/>
      <c r="U108" s="227"/>
      <c r="V108" s="220"/>
      <c r="W108" s="231"/>
      <c r="GT108" s="167">
        <v>414</v>
      </c>
      <c r="GU108" s="167">
        <v>414</v>
      </c>
      <c r="GV108" s="167">
        <v>1651</v>
      </c>
      <c r="GW108" s="167">
        <v>1301</v>
      </c>
      <c r="GX108" s="167">
        <v>156126</v>
      </c>
    </row>
    <row r="109" spans="1:38" s="97" customFormat="1" ht="15" customHeight="1">
      <c r="A109" s="359" t="s">
        <v>137</v>
      </c>
      <c r="B109" s="359"/>
      <c r="C109" s="359"/>
      <c r="D109" s="359"/>
      <c r="E109" s="359"/>
      <c r="F109" s="359"/>
      <c r="G109" s="359"/>
      <c r="H109" s="359"/>
      <c r="I109" s="359"/>
      <c r="J109" s="359"/>
      <c r="K109" s="359"/>
      <c r="L109" s="359"/>
      <c r="M109" s="359"/>
      <c r="N109" s="359"/>
      <c r="O109" s="359"/>
      <c r="P109" s="359"/>
      <c r="Q109" s="257"/>
      <c r="R109" s="257"/>
      <c r="S109" s="257"/>
      <c r="T109" s="257"/>
      <c r="U109" s="227"/>
      <c r="V109" s="220"/>
      <c r="W109" s="231"/>
      <c r="X109" s="257"/>
      <c r="Y109" s="257"/>
      <c r="Z109" s="257"/>
      <c r="AA109" s="257"/>
      <c r="AB109" s="257"/>
      <c r="AC109" s="257"/>
      <c r="AD109" s="257"/>
      <c r="AE109" s="257"/>
      <c r="AF109" s="257"/>
      <c r="AG109" s="257"/>
      <c r="AH109" s="257"/>
      <c r="AI109" s="257"/>
      <c r="AJ109" s="257"/>
      <c r="AK109" s="257"/>
      <c r="AL109" s="257"/>
    </row>
    <row r="110" spans="1:38" s="99" customFormat="1" ht="12" customHeight="1">
      <c r="A110" s="360" t="s">
        <v>169</v>
      </c>
      <c r="B110" s="360"/>
      <c r="C110" s="360"/>
      <c r="D110" s="360"/>
      <c r="E110" s="360"/>
      <c r="F110" s="360"/>
      <c r="G110" s="360"/>
      <c r="H110" s="360"/>
      <c r="I110" s="360"/>
      <c r="J110" s="360"/>
      <c r="K110" s="360"/>
      <c r="L110" s="360"/>
      <c r="M110" s="360"/>
      <c r="N110" s="360"/>
      <c r="O110" s="360"/>
      <c r="P110" s="360"/>
      <c r="Q110" s="221"/>
      <c r="R110" s="221"/>
      <c r="S110" s="221"/>
      <c r="T110" s="221"/>
      <c r="U110" s="227"/>
      <c r="V110" s="220"/>
      <c r="W110" s="231"/>
      <c r="X110" s="221"/>
      <c r="Y110" s="221"/>
      <c r="Z110" s="221"/>
      <c r="AA110" s="221"/>
      <c r="AB110" s="221"/>
      <c r="AC110" s="221"/>
      <c r="AD110" s="221"/>
      <c r="AE110" s="221"/>
      <c r="AF110" s="221"/>
      <c r="AG110" s="221"/>
      <c r="AH110" s="221"/>
      <c r="AI110" s="221"/>
      <c r="AJ110" s="221"/>
      <c r="AK110" s="221"/>
      <c r="AL110" s="221"/>
    </row>
    <row r="111" spans="1:38" s="99" customFormat="1" ht="12" customHeight="1">
      <c r="A111" s="98"/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214"/>
      <c r="N111" s="300"/>
      <c r="O111" s="98"/>
      <c r="P111" s="98"/>
      <c r="Q111" s="258"/>
      <c r="R111" s="258"/>
      <c r="S111" s="258"/>
      <c r="T111" s="221"/>
      <c r="U111" s="227"/>
      <c r="V111" s="220"/>
      <c r="W111" s="231"/>
      <c r="X111" s="221"/>
      <c r="Y111" s="221"/>
      <c r="Z111" s="221"/>
      <c r="AA111" s="221"/>
      <c r="AB111" s="221"/>
      <c r="AC111" s="221"/>
      <c r="AD111" s="221"/>
      <c r="AE111" s="221"/>
      <c r="AF111" s="221"/>
      <c r="AG111" s="221"/>
      <c r="AH111" s="221"/>
      <c r="AI111" s="221"/>
      <c r="AJ111" s="221"/>
      <c r="AK111" s="221"/>
      <c r="AL111" s="221"/>
    </row>
    <row r="112" spans="1:38" s="99" customFormat="1" ht="12" customHeight="1">
      <c r="A112" s="334" t="s">
        <v>227</v>
      </c>
      <c r="B112" s="334"/>
      <c r="C112" s="334"/>
      <c r="D112" s="334"/>
      <c r="E112" s="334"/>
      <c r="F112" s="334"/>
      <c r="G112" s="334"/>
      <c r="H112" s="334"/>
      <c r="I112" s="334"/>
      <c r="J112" s="334"/>
      <c r="K112" s="334"/>
      <c r="L112" s="334"/>
      <c r="M112" s="334"/>
      <c r="N112" s="334"/>
      <c r="O112" s="334"/>
      <c r="P112" s="334"/>
      <c r="Q112" s="221"/>
      <c r="R112" s="221"/>
      <c r="S112" s="221"/>
      <c r="T112" s="221"/>
      <c r="U112" s="227"/>
      <c r="V112" s="220"/>
      <c r="W112" s="231"/>
      <c r="X112" s="221"/>
      <c r="Y112" s="221"/>
      <c r="Z112" s="221"/>
      <c r="AA112" s="221"/>
      <c r="AB112" s="221"/>
      <c r="AC112" s="221"/>
      <c r="AD112" s="221"/>
      <c r="AE112" s="221"/>
      <c r="AF112" s="221"/>
      <c r="AG112" s="221"/>
      <c r="AH112" s="221"/>
      <c r="AI112" s="221"/>
      <c r="AJ112" s="221"/>
      <c r="AK112" s="221"/>
      <c r="AL112" s="221"/>
    </row>
    <row r="113" spans="1:38" s="99" customFormat="1" ht="12" customHeight="1">
      <c r="A113" s="335"/>
      <c r="B113" s="335"/>
      <c r="C113" s="335"/>
      <c r="D113" s="335"/>
      <c r="E113" s="335"/>
      <c r="F113" s="335"/>
      <c r="G113" s="335"/>
      <c r="H113" s="335"/>
      <c r="I113" s="335"/>
      <c r="J113" s="335"/>
      <c r="K113" s="335"/>
      <c r="L113" s="335"/>
      <c r="M113" s="335"/>
      <c r="N113" s="335"/>
      <c r="O113" s="335"/>
      <c r="P113" s="335"/>
      <c r="Q113" s="221"/>
      <c r="R113" s="221"/>
      <c r="S113" s="221"/>
      <c r="T113" s="221"/>
      <c r="U113" s="227"/>
      <c r="V113" s="220"/>
      <c r="W113" s="231"/>
      <c r="X113" s="221"/>
      <c r="Y113" s="221"/>
      <c r="Z113" s="221"/>
      <c r="AA113" s="221"/>
      <c r="AB113" s="221"/>
      <c r="AC113" s="221"/>
      <c r="AD113" s="221"/>
      <c r="AE113" s="221"/>
      <c r="AF113" s="221"/>
      <c r="AG113" s="221"/>
      <c r="AH113" s="221"/>
      <c r="AI113" s="221"/>
      <c r="AJ113" s="221"/>
      <c r="AK113" s="221"/>
      <c r="AL113" s="221"/>
    </row>
    <row r="114" spans="1:38" s="99" customFormat="1" ht="12" customHeight="1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209"/>
      <c r="N114" s="295"/>
      <c r="O114" s="44"/>
      <c r="P114" s="44"/>
      <c r="Q114" s="223"/>
      <c r="R114" s="223"/>
      <c r="S114" s="223"/>
      <c r="T114" s="221"/>
      <c r="U114" s="227"/>
      <c r="V114" s="220"/>
      <c r="W114" s="231"/>
      <c r="X114" s="221"/>
      <c r="Y114" s="221"/>
      <c r="Z114" s="221"/>
      <c r="AA114" s="221"/>
      <c r="AB114" s="221"/>
      <c r="AC114" s="221"/>
      <c r="AD114" s="221"/>
      <c r="AE114" s="221"/>
      <c r="AF114" s="221"/>
      <c r="AG114" s="221"/>
      <c r="AH114" s="221"/>
      <c r="AI114" s="221"/>
      <c r="AJ114" s="221"/>
      <c r="AK114" s="221"/>
      <c r="AL114" s="221"/>
    </row>
    <row r="115" spans="1:38" s="199" customFormat="1" ht="12" customHeight="1">
      <c r="A115" s="318" t="s">
        <v>247</v>
      </c>
      <c r="B115" s="336" t="s">
        <v>146</v>
      </c>
      <c r="C115" s="337"/>
      <c r="D115" s="318" t="s">
        <v>248</v>
      </c>
      <c r="E115" s="340" t="s">
        <v>186</v>
      </c>
      <c r="F115" s="341"/>
      <c r="G115" s="341"/>
      <c r="H115" s="342"/>
      <c r="I115" s="340" t="s">
        <v>147</v>
      </c>
      <c r="J115" s="341"/>
      <c r="K115" s="341"/>
      <c r="L115" s="342"/>
      <c r="M115" s="340" t="s">
        <v>187</v>
      </c>
      <c r="N115" s="341"/>
      <c r="O115" s="341"/>
      <c r="P115" s="342"/>
      <c r="Q115" s="310"/>
      <c r="R115" s="310"/>
      <c r="S115" s="310"/>
      <c r="T115" s="224"/>
      <c r="U115" s="227"/>
      <c r="V115" s="220"/>
      <c r="W115" s="231"/>
      <c r="X115" s="224"/>
      <c r="Y115" s="224"/>
      <c r="Z115" s="224"/>
      <c r="AA115" s="224"/>
      <c r="AB115" s="224"/>
      <c r="AC115" s="224"/>
      <c r="AD115" s="224"/>
      <c r="AE115" s="224"/>
      <c r="AF115" s="224"/>
      <c r="AG115" s="224"/>
      <c r="AH115" s="224"/>
      <c r="AI115" s="224"/>
      <c r="AJ115" s="224"/>
      <c r="AK115" s="224"/>
      <c r="AL115" s="224"/>
    </row>
    <row r="116" spans="1:38" s="199" customFormat="1" ht="12" customHeight="1">
      <c r="A116" s="319"/>
      <c r="B116" s="338"/>
      <c r="C116" s="339"/>
      <c r="D116" s="319"/>
      <c r="E116" s="350" t="s">
        <v>148</v>
      </c>
      <c r="F116" s="340" t="s">
        <v>149</v>
      </c>
      <c r="G116" s="342"/>
      <c r="H116" s="350" t="s">
        <v>16</v>
      </c>
      <c r="I116" s="350" t="s">
        <v>148</v>
      </c>
      <c r="J116" s="340" t="s">
        <v>149</v>
      </c>
      <c r="K116" s="342"/>
      <c r="L116" s="350" t="s">
        <v>16</v>
      </c>
      <c r="M116" s="318" t="s">
        <v>249</v>
      </c>
      <c r="N116" s="344" t="s">
        <v>190</v>
      </c>
      <c r="O116" s="345"/>
      <c r="P116" s="346"/>
      <c r="Q116" s="311"/>
      <c r="R116" s="310"/>
      <c r="S116" s="310"/>
      <c r="T116" s="224"/>
      <c r="U116" s="227"/>
      <c r="V116" s="220"/>
      <c r="W116" s="231"/>
      <c r="X116" s="224"/>
      <c r="Y116" s="224"/>
      <c r="Z116" s="224"/>
      <c r="AA116" s="224"/>
      <c r="AB116" s="224"/>
      <c r="AC116" s="224"/>
      <c r="AD116" s="224"/>
      <c r="AE116" s="224"/>
      <c r="AF116" s="224"/>
      <c r="AG116" s="224"/>
      <c r="AH116" s="224"/>
      <c r="AI116" s="224"/>
      <c r="AJ116" s="224"/>
      <c r="AK116" s="224"/>
      <c r="AL116" s="224"/>
    </row>
    <row r="117" spans="1:38" s="199" customFormat="1" ht="22.5">
      <c r="A117" s="320"/>
      <c r="B117" s="352" t="s">
        <v>228</v>
      </c>
      <c r="C117" s="353"/>
      <c r="D117" s="320"/>
      <c r="E117" s="351"/>
      <c r="F117" s="200" t="s">
        <v>192</v>
      </c>
      <c r="G117" s="201" t="s">
        <v>150</v>
      </c>
      <c r="H117" s="351"/>
      <c r="I117" s="351"/>
      <c r="J117" s="200" t="s">
        <v>192</v>
      </c>
      <c r="K117" s="201" t="s">
        <v>150</v>
      </c>
      <c r="L117" s="351"/>
      <c r="M117" s="320"/>
      <c r="N117" s="303" t="s">
        <v>262</v>
      </c>
      <c r="O117" s="303" t="s">
        <v>263</v>
      </c>
      <c r="P117" s="304" t="s">
        <v>150</v>
      </c>
      <c r="Q117" s="311"/>
      <c r="R117" s="225"/>
      <c r="S117" s="226"/>
      <c r="T117" s="224"/>
      <c r="U117" s="227"/>
      <c r="V117" s="220"/>
      <c r="W117" s="231"/>
      <c r="X117" s="224"/>
      <c r="Y117" s="224"/>
      <c r="Z117" s="224"/>
      <c r="AA117" s="224"/>
      <c r="AB117" s="224"/>
      <c r="AC117" s="224"/>
      <c r="AD117" s="224"/>
      <c r="AE117" s="224"/>
      <c r="AF117" s="224"/>
      <c r="AG117" s="224"/>
      <c r="AH117" s="224"/>
      <c r="AI117" s="224"/>
      <c r="AJ117" s="224"/>
      <c r="AK117" s="224"/>
      <c r="AL117" s="224"/>
    </row>
    <row r="118" spans="1:38" s="99" customFormat="1" ht="12" customHeight="1">
      <c r="A118" s="187"/>
      <c r="B118" s="100" t="s">
        <v>163</v>
      </c>
      <c r="D118" s="101"/>
      <c r="E118" s="101"/>
      <c r="F118" s="101"/>
      <c r="G118" s="101"/>
      <c r="H118" s="101"/>
      <c r="I118" s="101"/>
      <c r="J118" s="101"/>
      <c r="K118" s="101"/>
      <c r="L118" s="101"/>
      <c r="M118" s="47"/>
      <c r="N118" s="47"/>
      <c r="O118" s="47"/>
      <c r="P118" s="101"/>
      <c r="Q118" s="227"/>
      <c r="R118" s="227"/>
      <c r="S118" s="221"/>
      <c r="T118" s="221"/>
      <c r="U118" s="227"/>
      <c r="V118" s="220"/>
      <c r="W118" s="231"/>
      <c r="X118" s="221"/>
      <c r="Y118" s="221"/>
      <c r="Z118" s="221"/>
      <c r="AA118" s="221"/>
      <c r="AB118" s="221"/>
      <c r="AC118" s="221"/>
      <c r="AD118" s="221"/>
      <c r="AE118" s="221"/>
      <c r="AF118" s="221"/>
      <c r="AG118" s="221"/>
      <c r="AH118" s="221"/>
      <c r="AI118" s="221"/>
      <c r="AJ118" s="221"/>
      <c r="AK118" s="221"/>
      <c r="AL118" s="221"/>
    </row>
    <row r="119" spans="1:206" s="99" customFormat="1" ht="12" customHeight="1">
      <c r="A119" s="173">
        <v>204010101000000</v>
      </c>
      <c r="B119" s="102">
        <v>1</v>
      </c>
      <c r="C119" s="49" t="s">
        <v>72</v>
      </c>
      <c r="D119" s="50"/>
      <c r="E119" s="51">
        <v>14</v>
      </c>
      <c r="F119" s="51">
        <v>14</v>
      </c>
      <c r="G119" s="51">
        <v>100</v>
      </c>
      <c r="H119" s="52">
        <v>0</v>
      </c>
      <c r="I119" s="51">
        <v>48</v>
      </c>
      <c r="J119" s="51">
        <v>45</v>
      </c>
      <c r="K119" s="51">
        <v>93.75</v>
      </c>
      <c r="L119" s="52">
        <v>3</v>
      </c>
      <c r="M119" s="149">
        <v>1788</v>
      </c>
      <c r="N119" s="148">
        <v>1966</v>
      </c>
      <c r="O119" s="148">
        <v>1996</v>
      </c>
      <c r="P119" s="149">
        <v>111.63310961968679</v>
      </c>
      <c r="Q119" s="259"/>
      <c r="R119" s="259"/>
      <c r="S119" s="230"/>
      <c r="T119" s="221"/>
      <c r="U119" s="227"/>
      <c r="V119" s="220"/>
      <c r="W119" s="231"/>
      <c r="X119" s="221"/>
      <c r="Y119" s="221"/>
      <c r="Z119" s="221"/>
      <c r="AA119" s="221"/>
      <c r="AB119" s="221"/>
      <c r="AC119" s="221"/>
      <c r="AD119" s="221"/>
      <c r="AE119" s="221"/>
      <c r="AF119" s="221"/>
      <c r="AG119" s="221"/>
      <c r="AH119" s="221"/>
      <c r="AI119" s="221"/>
      <c r="AJ119" s="221"/>
      <c r="AK119" s="221"/>
      <c r="AL119" s="221"/>
      <c r="GT119" s="148">
        <v>14</v>
      </c>
      <c r="GU119" s="148">
        <v>14</v>
      </c>
      <c r="GV119" s="148">
        <v>48</v>
      </c>
      <c r="GW119" s="148">
        <v>46</v>
      </c>
      <c r="GX119" s="148">
        <v>2000</v>
      </c>
    </row>
    <row r="120" spans="1:206" s="99" customFormat="1" ht="12" customHeight="1">
      <c r="A120" s="173">
        <v>204010102000000</v>
      </c>
      <c r="B120" s="102">
        <v>2</v>
      </c>
      <c r="C120" s="49" t="s">
        <v>17</v>
      </c>
      <c r="D120" s="50"/>
      <c r="E120" s="51">
        <v>40</v>
      </c>
      <c r="F120" s="51">
        <v>40</v>
      </c>
      <c r="G120" s="51">
        <v>100</v>
      </c>
      <c r="H120" s="52">
        <v>0</v>
      </c>
      <c r="I120" s="51">
        <v>164</v>
      </c>
      <c r="J120" s="51">
        <v>136</v>
      </c>
      <c r="K120" s="51">
        <v>82.92682926829268</v>
      </c>
      <c r="L120" s="52">
        <v>28</v>
      </c>
      <c r="M120" s="149">
        <v>6599</v>
      </c>
      <c r="N120" s="148">
        <v>5983</v>
      </c>
      <c r="O120" s="148">
        <v>6327</v>
      </c>
      <c r="P120" s="149">
        <v>95.87816335808455</v>
      </c>
      <c r="Q120" s="229"/>
      <c r="R120" s="259"/>
      <c r="S120" s="230"/>
      <c r="T120" s="221"/>
      <c r="U120" s="227"/>
      <c r="V120" s="220"/>
      <c r="W120" s="231"/>
      <c r="X120" s="221"/>
      <c r="Y120" s="221"/>
      <c r="Z120" s="221"/>
      <c r="AA120" s="221"/>
      <c r="AB120" s="221"/>
      <c r="AC120" s="221"/>
      <c r="AD120" s="221"/>
      <c r="AE120" s="221"/>
      <c r="AF120" s="221"/>
      <c r="AG120" s="221"/>
      <c r="AH120" s="221"/>
      <c r="AI120" s="221"/>
      <c r="AJ120" s="221"/>
      <c r="AK120" s="221"/>
      <c r="AL120" s="221"/>
      <c r="GT120" s="148">
        <v>40</v>
      </c>
      <c r="GU120" s="148">
        <v>40</v>
      </c>
      <c r="GV120" s="148">
        <v>164</v>
      </c>
      <c r="GW120" s="148">
        <v>144</v>
      </c>
      <c r="GX120" s="148">
        <v>6000</v>
      </c>
    </row>
    <row r="121" spans="1:206" s="99" customFormat="1" ht="12" customHeight="1">
      <c r="A121" s="173">
        <v>204010103000000</v>
      </c>
      <c r="B121" s="102">
        <v>3</v>
      </c>
      <c r="C121" s="49" t="s">
        <v>18</v>
      </c>
      <c r="D121" s="50"/>
      <c r="E121" s="51">
        <v>40</v>
      </c>
      <c r="F121" s="51">
        <v>40</v>
      </c>
      <c r="G121" s="51">
        <v>100</v>
      </c>
      <c r="H121" s="52">
        <v>0</v>
      </c>
      <c r="I121" s="51">
        <v>168</v>
      </c>
      <c r="J121" s="51">
        <v>157</v>
      </c>
      <c r="K121" s="51">
        <v>93.45238095238095</v>
      </c>
      <c r="L121" s="52">
        <v>11</v>
      </c>
      <c r="M121" s="149">
        <v>6940</v>
      </c>
      <c r="N121" s="148">
        <v>7214</v>
      </c>
      <c r="O121" s="148">
        <v>7444</v>
      </c>
      <c r="P121" s="149">
        <v>107.2622478386167</v>
      </c>
      <c r="Q121" s="259"/>
      <c r="R121" s="259"/>
      <c r="S121" s="230"/>
      <c r="T121" s="221"/>
      <c r="U121" s="227"/>
      <c r="V121" s="220"/>
      <c r="W121" s="231"/>
      <c r="X121" s="221"/>
      <c r="Y121" s="221"/>
      <c r="Z121" s="221"/>
      <c r="AA121" s="221"/>
      <c r="AB121" s="221"/>
      <c r="AC121" s="221"/>
      <c r="AD121" s="221"/>
      <c r="AE121" s="221"/>
      <c r="AF121" s="221"/>
      <c r="AG121" s="221"/>
      <c r="AH121" s="221"/>
      <c r="AI121" s="221"/>
      <c r="AJ121" s="221"/>
      <c r="AK121" s="221"/>
      <c r="AL121" s="221"/>
      <c r="GT121" s="148">
        <v>40</v>
      </c>
      <c r="GU121" s="148">
        <v>40</v>
      </c>
      <c r="GV121" s="148">
        <v>171</v>
      </c>
      <c r="GW121" s="148">
        <v>157</v>
      </c>
      <c r="GX121" s="148">
        <v>7200</v>
      </c>
    </row>
    <row r="122" spans="1:206" s="99" customFormat="1" ht="12" customHeight="1">
      <c r="A122" s="173">
        <v>204010104000000</v>
      </c>
      <c r="B122" s="102">
        <v>4</v>
      </c>
      <c r="C122" s="49" t="s">
        <v>19</v>
      </c>
      <c r="D122" s="50"/>
      <c r="E122" s="51">
        <v>17</v>
      </c>
      <c r="F122" s="51">
        <v>17</v>
      </c>
      <c r="G122" s="51">
        <v>100</v>
      </c>
      <c r="H122" s="52">
        <v>0</v>
      </c>
      <c r="I122" s="51">
        <v>68</v>
      </c>
      <c r="J122" s="51">
        <v>64</v>
      </c>
      <c r="K122" s="51">
        <v>94.11764705882352</v>
      </c>
      <c r="L122" s="52">
        <v>4</v>
      </c>
      <c r="M122" s="149">
        <v>3054</v>
      </c>
      <c r="N122" s="148">
        <v>3261</v>
      </c>
      <c r="O122" s="148">
        <v>3350</v>
      </c>
      <c r="P122" s="149">
        <v>109.69220694171578</v>
      </c>
      <c r="Q122" s="259"/>
      <c r="R122" s="259"/>
      <c r="S122" s="230"/>
      <c r="T122" s="221"/>
      <c r="U122" s="227"/>
      <c r="V122" s="220"/>
      <c r="W122" s="231"/>
      <c r="X122" s="221"/>
      <c r="Y122" s="221"/>
      <c r="Z122" s="221"/>
      <c r="AA122" s="221"/>
      <c r="AB122" s="221"/>
      <c r="AC122" s="221"/>
      <c r="AD122" s="221"/>
      <c r="AE122" s="221"/>
      <c r="AF122" s="221"/>
      <c r="AG122" s="221"/>
      <c r="AH122" s="221"/>
      <c r="AI122" s="221"/>
      <c r="AJ122" s="221"/>
      <c r="AK122" s="221"/>
      <c r="AL122" s="221"/>
      <c r="GT122" s="148">
        <v>17</v>
      </c>
      <c r="GU122" s="148">
        <v>17</v>
      </c>
      <c r="GV122" s="148">
        <v>71</v>
      </c>
      <c r="GW122" s="148">
        <v>65</v>
      </c>
      <c r="GX122" s="148">
        <v>3300</v>
      </c>
    </row>
    <row r="123" spans="1:206" s="99" customFormat="1" ht="12" customHeight="1">
      <c r="A123" s="173">
        <v>204010105000000</v>
      </c>
      <c r="B123" s="102">
        <v>5</v>
      </c>
      <c r="C123" s="49" t="s">
        <v>20</v>
      </c>
      <c r="D123" s="50"/>
      <c r="E123" s="51">
        <v>14</v>
      </c>
      <c r="F123" s="51">
        <v>14</v>
      </c>
      <c r="G123" s="51">
        <v>100</v>
      </c>
      <c r="H123" s="52">
        <v>0</v>
      </c>
      <c r="I123" s="51">
        <v>50</v>
      </c>
      <c r="J123" s="51">
        <v>48</v>
      </c>
      <c r="K123" s="51">
        <v>96</v>
      </c>
      <c r="L123" s="52">
        <v>2</v>
      </c>
      <c r="M123" s="149">
        <v>3178</v>
      </c>
      <c r="N123" s="148">
        <v>3426</v>
      </c>
      <c r="O123" s="148">
        <v>3582</v>
      </c>
      <c r="P123" s="149">
        <v>112.71239773442416</v>
      </c>
      <c r="Q123" s="259"/>
      <c r="R123" s="259"/>
      <c r="S123" s="230"/>
      <c r="T123" s="221"/>
      <c r="U123" s="227"/>
      <c r="V123" s="220"/>
      <c r="W123" s="231"/>
      <c r="X123" s="221"/>
      <c r="Y123" s="221"/>
      <c r="Z123" s="221"/>
      <c r="AA123" s="221"/>
      <c r="AB123" s="221"/>
      <c r="AC123" s="221"/>
      <c r="AD123" s="221"/>
      <c r="AE123" s="221"/>
      <c r="AF123" s="221"/>
      <c r="AG123" s="221"/>
      <c r="AH123" s="221"/>
      <c r="AI123" s="221"/>
      <c r="AJ123" s="221"/>
      <c r="AK123" s="221"/>
      <c r="AL123" s="221"/>
      <c r="GT123" s="148">
        <v>14</v>
      </c>
      <c r="GU123" s="148">
        <v>14</v>
      </c>
      <c r="GV123" s="148">
        <v>50</v>
      </c>
      <c r="GW123" s="148">
        <v>48</v>
      </c>
      <c r="GX123" s="148">
        <v>3400</v>
      </c>
    </row>
    <row r="124" spans="1:206" s="99" customFormat="1" ht="12" customHeight="1">
      <c r="A124" s="173">
        <v>204010106000000</v>
      </c>
      <c r="B124" s="102">
        <v>6</v>
      </c>
      <c r="C124" s="49" t="s">
        <v>21</v>
      </c>
      <c r="D124" s="50"/>
      <c r="E124" s="51">
        <v>24</v>
      </c>
      <c r="F124" s="51">
        <v>24</v>
      </c>
      <c r="G124" s="51">
        <v>100</v>
      </c>
      <c r="H124" s="52">
        <v>0</v>
      </c>
      <c r="I124" s="51">
        <v>106</v>
      </c>
      <c r="J124" s="51">
        <v>98</v>
      </c>
      <c r="K124" s="51">
        <v>92.45283018867924</v>
      </c>
      <c r="L124" s="52">
        <v>8</v>
      </c>
      <c r="M124" s="149">
        <v>5090</v>
      </c>
      <c r="N124" s="148">
        <v>5760</v>
      </c>
      <c r="O124" s="148">
        <v>5900</v>
      </c>
      <c r="P124" s="149">
        <v>115.91355599214145</v>
      </c>
      <c r="Q124" s="259"/>
      <c r="R124" s="259"/>
      <c r="S124" s="230"/>
      <c r="T124" s="221"/>
      <c r="U124" s="227"/>
      <c r="V124" s="220"/>
      <c r="W124" s="231"/>
      <c r="X124" s="221"/>
      <c r="Y124" s="221"/>
      <c r="Z124" s="221"/>
      <c r="AA124" s="221"/>
      <c r="AB124" s="221"/>
      <c r="AC124" s="221"/>
      <c r="AD124" s="221"/>
      <c r="AE124" s="221"/>
      <c r="AF124" s="221"/>
      <c r="AG124" s="221"/>
      <c r="AH124" s="221"/>
      <c r="AI124" s="221"/>
      <c r="AJ124" s="221"/>
      <c r="AK124" s="221"/>
      <c r="AL124" s="221"/>
      <c r="GT124" s="148">
        <v>24</v>
      </c>
      <c r="GU124" s="148">
        <v>24</v>
      </c>
      <c r="GV124" s="148">
        <v>106</v>
      </c>
      <c r="GW124" s="148">
        <v>105</v>
      </c>
      <c r="GX124" s="148">
        <v>5800</v>
      </c>
    </row>
    <row r="125" spans="1:206" s="99" customFormat="1" ht="12" customHeight="1">
      <c r="A125" s="173">
        <v>204010107000000</v>
      </c>
      <c r="B125" s="102">
        <v>7</v>
      </c>
      <c r="C125" s="49" t="s">
        <v>22</v>
      </c>
      <c r="D125" s="50"/>
      <c r="E125" s="51">
        <v>6</v>
      </c>
      <c r="F125" s="51">
        <v>6</v>
      </c>
      <c r="G125" s="51">
        <v>100</v>
      </c>
      <c r="H125" s="52">
        <v>0</v>
      </c>
      <c r="I125" s="51">
        <v>19</v>
      </c>
      <c r="J125" s="51">
        <v>19</v>
      </c>
      <c r="K125" s="51">
        <v>100</v>
      </c>
      <c r="L125" s="52">
        <v>0</v>
      </c>
      <c r="M125" s="149">
        <v>1366</v>
      </c>
      <c r="N125" s="148">
        <v>1377</v>
      </c>
      <c r="O125" s="148">
        <v>1422</v>
      </c>
      <c r="P125" s="149">
        <v>104.09956076134699</v>
      </c>
      <c r="Q125" s="259"/>
      <c r="R125" s="259"/>
      <c r="S125" s="230"/>
      <c r="T125" s="221"/>
      <c r="U125" s="227"/>
      <c r="V125" s="220"/>
      <c r="W125" s="231"/>
      <c r="X125" s="221"/>
      <c r="Y125" s="221"/>
      <c r="Z125" s="221"/>
      <c r="AA125" s="221"/>
      <c r="AB125" s="221"/>
      <c r="AC125" s="221"/>
      <c r="AD125" s="221"/>
      <c r="AE125" s="221"/>
      <c r="AF125" s="221"/>
      <c r="AG125" s="221"/>
      <c r="AH125" s="221"/>
      <c r="AI125" s="221"/>
      <c r="AJ125" s="221"/>
      <c r="AK125" s="221"/>
      <c r="AL125" s="221"/>
      <c r="GT125" s="148">
        <v>6</v>
      </c>
      <c r="GU125" s="148">
        <v>6</v>
      </c>
      <c r="GV125" s="148">
        <v>19</v>
      </c>
      <c r="GW125" s="148">
        <v>19</v>
      </c>
      <c r="GX125" s="148">
        <v>1400</v>
      </c>
    </row>
    <row r="126" spans="1:206" s="99" customFormat="1" ht="12" customHeight="1">
      <c r="A126" s="173">
        <v>204010108000000</v>
      </c>
      <c r="B126" s="102">
        <v>8</v>
      </c>
      <c r="C126" s="49" t="s">
        <v>167</v>
      </c>
      <c r="D126" s="50"/>
      <c r="E126" s="51">
        <v>70</v>
      </c>
      <c r="F126" s="51">
        <v>70</v>
      </c>
      <c r="G126" s="51">
        <v>100</v>
      </c>
      <c r="H126" s="52">
        <v>0</v>
      </c>
      <c r="I126" s="51">
        <v>386</v>
      </c>
      <c r="J126" s="51">
        <v>376</v>
      </c>
      <c r="K126" s="51">
        <v>97.40932642487047</v>
      </c>
      <c r="L126" s="52">
        <v>10</v>
      </c>
      <c r="M126" s="149">
        <v>18619</v>
      </c>
      <c r="N126" s="148">
        <v>24310</v>
      </c>
      <c r="O126" s="148">
        <v>25748</v>
      </c>
      <c r="P126" s="149">
        <v>138.28884472850314</v>
      </c>
      <c r="Q126" s="259"/>
      <c r="R126" s="259"/>
      <c r="S126" s="230"/>
      <c r="T126" s="221"/>
      <c r="U126" s="227"/>
      <c r="V126" s="220"/>
      <c r="W126" s="231"/>
      <c r="X126" s="221"/>
      <c r="Y126" s="221"/>
      <c r="Z126" s="221"/>
      <c r="AA126" s="221"/>
      <c r="AB126" s="221"/>
      <c r="AC126" s="221"/>
      <c r="AD126" s="221"/>
      <c r="AE126" s="221"/>
      <c r="AF126" s="221"/>
      <c r="AG126" s="221"/>
      <c r="AH126" s="221"/>
      <c r="AI126" s="221"/>
      <c r="AJ126" s="221"/>
      <c r="AK126" s="221"/>
      <c r="AL126" s="221"/>
      <c r="GT126" s="148">
        <v>70</v>
      </c>
      <c r="GU126" s="148">
        <v>70</v>
      </c>
      <c r="GV126" s="148">
        <v>390</v>
      </c>
      <c r="GW126" s="148">
        <v>376</v>
      </c>
      <c r="GX126" s="148">
        <v>24000</v>
      </c>
    </row>
    <row r="127" spans="1:206" s="99" customFormat="1" ht="12" customHeight="1">
      <c r="A127" s="173">
        <v>204010109000000</v>
      </c>
      <c r="B127" s="102">
        <v>9</v>
      </c>
      <c r="C127" s="49" t="s">
        <v>23</v>
      </c>
      <c r="D127" s="50"/>
      <c r="E127" s="51">
        <v>30</v>
      </c>
      <c r="F127" s="51">
        <v>30</v>
      </c>
      <c r="G127" s="51">
        <v>100</v>
      </c>
      <c r="H127" s="52">
        <v>0</v>
      </c>
      <c r="I127" s="51">
        <v>123</v>
      </c>
      <c r="J127" s="51">
        <v>116</v>
      </c>
      <c r="K127" s="51">
        <v>94.3089430894309</v>
      </c>
      <c r="L127" s="52">
        <v>7</v>
      </c>
      <c r="M127" s="149">
        <v>6058</v>
      </c>
      <c r="N127" s="148">
        <v>7228</v>
      </c>
      <c r="O127" s="148">
        <v>7740</v>
      </c>
      <c r="P127" s="149">
        <v>127.76493892373722</v>
      </c>
      <c r="Q127" s="259"/>
      <c r="R127" s="259"/>
      <c r="S127" s="230"/>
      <c r="T127" s="221"/>
      <c r="U127" s="227"/>
      <c r="V127" s="220"/>
      <c r="W127" s="231"/>
      <c r="X127" s="221"/>
      <c r="Y127" s="221"/>
      <c r="Z127" s="221"/>
      <c r="AA127" s="221"/>
      <c r="AB127" s="221"/>
      <c r="AC127" s="221"/>
      <c r="AD127" s="221"/>
      <c r="AE127" s="221"/>
      <c r="AF127" s="221"/>
      <c r="AG127" s="221"/>
      <c r="AH127" s="221"/>
      <c r="AI127" s="221"/>
      <c r="AJ127" s="221"/>
      <c r="AK127" s="221"/>
      <c r="AL127" s="221"/>
      <c r="GT127" s="148">
        <v>30</v>
      </c>
      <c r="GU127" s="148">
        <v>30</v>
      </c>
      <c r="GV127" s="148">
        <v>123</v>
      </c>
      <c r="GW127" s="148">
        <v>117</v>
      </c>
      <c r="GX127" s="148">
        <v>7100</v>
      </c>
    </row>
    <row r="128" spans="1:206" s="99" customFormat="1" ht="12" customHeight="1">
      <c r="A128" s="173">
        <v>204010110000000</v>
      </c>
      <c r="B128" s="102">
        <v>10</v>
      </c>
      <c r="C128" s="49" t="s">
        <v>24</v>
      </c>
      <c r="D128" s="50"/>
      <c r="E128" s="51">
        <v>37</v>
      </c>
      <c r="F128" s="51">
        <v>37</v>
      </c>
      <c r="G128" s="51">
        <v>100</v>
      </c>
      <c r="H128" s="52">
        <v>0</v>
      </c>
      <c r="I128" s="51">
        <v>107</v>
      </c>
      <c r="J128" s="51">
        <v>97</v>
      </c>
      <c r="K128" s="51">
        <v>90.65420560747664</v>
      </c>
      <c r="L128" s="52">
        <v>10</v>
      </c>
      <c r="M128" s="149">
        <v>4329</v>
      </c>
      <c r="N128" s="148">
        <v>4791</v>
      </c>
      <c r="O128" s="148">
        <v>5142</v>
      </c>
      <c r="P128" s="149">
        <v>118.78031878031878</v>
      </c>
      <c r="Q128" s="259"/>
      <c r="R128" s="259"/>
      <c r="S128" s="230"/>
      <c r="T128" s="221"/>
      <c r="U128" s="227"/>
      <c r="V128" s="220"/>
      <c r="W128" s="231"/>
      <c r="X128" s="221"/>
      <c r="Y128" s="221"/>
      <c r="Z128" s="221"/>
      <c r="AA128" s="221"/>
      <c r="AB128" s="221"/>
      <c r="AC128" s="221"/>
      <c r="AD128" s="221"/>
      <c r="AE128" s="221"/>
      <c r="AF128" s="221"/>
      <c r="AG128" s="221"/>
      <c r="AH128" s="221"/>
      <c r="AI128" s="221"/>
      <c r="AJ128" s="221"/>
      <c r="AK128" s="221"/>
      <c r="AL128" s="221"/>
      <c r="GT128" s="148">
        <v>37</v>
      </c>
      <c r="GU128" s="148">
        <v>37</v>
      </c>
      <c r="GV128" s="148">
        <v>107</v>
      </c>
      <c r="GW128" s="148">
        <v>97</v>
      </c>
      <c r="GX128" s="148">
        <v>4800</v>
      </c>
    </row>
    <row r="129" spans="1:206" s="99" customFormat="1" ht="12" customHeight="1">
      <c r="A129" s="173">
        <v>204010111000000</v>
      </c>
      <c r="B129" s="102">
        <v>11</v>
      </c>
      <c r="C129" s="49" t="s">
        <v>25</v>
      </c>
      <c r="D129" s="50"/>
      <c r="E129" s="51">
        <v>11</v>
      </c>
      <c r="F129" s="51">
        <v>11</v>
      </c>
      <c r="G129" s="51">
        <v>100</v>
      </c>
      <c r="H129" s="52">
        <v>0</v>
      </c>
      <c r="I129" s="51">
        <v>45</v>
      </c>
      <c r="J129" s="51">
        <v>45</v>
      </c>
      <c r="K129" s="51">
        <v>100</v>
      </c>
      <c r="L129" s="52">
        <v>0</v>
      </c>
      <c r="M129" s="149">
        <v>2387</v>
      </c>
      <c r="N129" s="148">
        <v>2997</v>
      </c>
      <c r="O129" s="148">
        <v>3110</v>
      </c>
      <c r="P129" s="149">
        <v>130.28906577293674</v>
      </c>
      <c r="Q129" s="259"/>
      <c r="R129" s="259"/>
      <c r="S129" s="230"/>
      <c r="T129" s="221"/>
      <c r="U129" s="227"/>
      <c r="V129" s="220"/>
      <c r="W129" s="231"/>
      <c r="X129" s="221"/>
      <c r="Y129" s="221"/>
      <c r="Z129" s="221"/>
      <c r="AA129" s="221"/>
      <c r="AB129" s="221"/>
      <c r="AC129" s="221"/>
      <c r="AD129" s="221"/>
      <c r="AE129" s="221"/>
      <c r="AF129" s="221"/>
      <c r="AG129" s="221"/>
      <c r="AH129" s="221"/>
      <c r="AI129" s="221"/>
      <c r="AJ129" s="221"/>
      <c r="AK129" s="221"/>
      <c r="AL129" s="221"/>
      <c r="GT129" s="148">
        <v>11</v>
      </c>
      <c r="GU129" s="148">
        <v>11</v>
      </c>
      <c r="GV129" s="148">
        <v>45</v>
      </c>
      <c r="GW129" s="148">
        <v>45</v>
      </c>
      <c r="GX129" s="148">
        <v>3000</v>
      </c>
    </row>
    <row r="130" spans="1:206" s="99" customFormat="1" ht="12" customHeight="1">
      <c r="A130" s="173">
        <v>204010112000000</v>
      </c>
      <c r="B130" s="102">
        <v>12</v>
      </c>
      <c r="C130" s="49" t="s">
        <v>26</v>
      </c>
      <c r="D130" s="50"/>
      <c r="E130" s="51">
        <v>23</v>
      </c>
      <c r="F130" s="51">
        <v>23</v>
      </c>
      <c r="G130" s="51">
        <v>100</v>
      </c>
      <c r="H130" s="52">
        <v>0</v>
      </c>
      <c r="I130" s="51">
        <v>45</v>
      </c>
      <c r="J130" s="51">
        <v>44</v>
      </c>
      <c r="K130" s="51">
        <v>97.77777777777777</v>
      </c>
      <c r="L130" s="52">
        <v>1</v>
      </c>
      <c r="M130" s="149">
        <v>2218</v>
      </c>
      <c r="N130" s="148">
        <v>2914</v>
      </c>
      <c r="O130" s="148">
        <v>3014</v>
      </c>
      <c r="P130" s="149">
        <v>135.88818755635708</v>
      </c>
      <c r="Q130" s="259"/>
      <c r="R130" s="259"/>
      <c r="S130" s="230"/>
      <c r="T130" s="221"/>
      <c r="U130" s="227"/>
      <c r="V130" s="220"/>
      <c r="W130" s="231"/>
      <c r="X130" s="221"/>
      <c r="Y130" s="221"/>
      <c r="Z130" s="221"/>
      <c r="AA130" s="221"/>
      <c r="AB130" s="221"/>
      <c r="AC130" s="221"/>
      <c r="AD130" s="221"/>
      <c r="AE130" s="221"/>
      <c r="AF130" s="221"/>
      <c r="AG130" s="221"/>
      <c r="AH130" s="221"/>
      <c r="AI130" s="221"/>
      <c r="AJ130" s="221"/>
      <c r="AK130" s="221"/>
      <c r="AL130" s="221"/>
      <c r="GT130" s="148">
        <v>23</v>
      </c>
      <c r="GU130" s="148">
        <v>23</v>
      </c>
      <c r="GV130" s="148">
        <v>45</v>
      </c>
      <c r="GW130" s="148">
        <v>44</v>
      </c>
      <c r="GX130" s="148">
        <v>3000</v>
      </c>
    </row>
    <row r="131" spans="1:206" s="99" customFormat="1" ht="12" customHeight="1">
      <c r="A131" s="173">
        <v>204010113000000</v>
      </c>
      <c r="B131" s="102">
        <v>13</v>
      </c>
      <c r="C131" s="49" t="s">
        <v>27</v>
      </c>
      <c r="D131" s="50"/>
      <c r="E131" s="51">
        <v>30</v>
      </c>
      <c r="F131" s="51">
        <v>30</v>
      </c>
      <c r="G131" s="51">
        <v>100</v>
      </c>
      <c r="H131" s="52">
        <v>0</v>
      </c>
      <c r="I131" s="51">
        <v>140</v>
      </c>
      <c r="J131" s="51">
        <v>137</v>
      </c>
      <c r="K131" s="51">
        <v>97.85714285714285</v>
      </c>
      <c r="L131" s="52">
        <v>3</v>
      </c>
      <c r="M131" s="149">
        <v>5919</v>
      </c>
      <c r="N131" s="148">
        <v>6714</v>
      </c>
      <c r="O131" s="148">
        <v>6935</v>
      </c>
      <c r="P131" s="149">
        <v>117.16506166582192</v>
      </c>
      <c r="Q131" s="259"/>
      <c r="R131" s="259"/>
      <c r="S131" s="230"/>
      <c r="T131" s="221"/>
      <c r="U131" s="227"/>
      <c r="V131" s="220"/>
      <c r="W131" s="231"/>
      <c r="X131" s="221"/>
      <c r="Y131" s="221"/>
      <c r="Z131" s="221"/>
      <c r="AA131" s="221"/>
      <c r="AB131" s="221"/>
      <c r="AC131" s="221"/>
      <c r="AD131" s="221"/>
      <c r="AE131" s="221"/>
      <c r="AF131" s="221"/>
      <c r="AG131" s="221"/>
      <c r="AH131" s="221"/>
      <c r="AI131" s="221"/>
      <c r="AJ131" s="221"/>
      <c r="AK131" s="221"/>
      <c r="AL131" s="221"/>
      <c r="GT131" s="148">
        <v>30</v>
      </c>
      <c r="GU131" s="148">
        <v>30</v>
      </c>
      <c r="GV131" s="148">
        <v>140</v>
      </c>
      <c r="GW131" s="148">
        <v>139</v>
      </c>
      <c r="GX131" s="148">
        <v>6700</v>
      </c>
    </row>
    <row r="132" spans="1:206" s="99" customFormat="1" ht="12" customHeight="1">
      <c r="A132" s="173">
        <v>204010114000000</v>
      </c>
      <c r="B132" s="102">
        <v>14</v>
      </c>
      <c r="C132" s="49" t="s">
        <v>28</v>
      </c>
      <c r="D132" s="50"/>
      <c r="E132" s="51">
        <v>22</v>
      </c>
      <c r="F132" s="51">
        <v>22</v>
      </c>
      <c r="G132" s="51">
        <v>100</v>
      </c>
      <c r="H132" s="52">
        <v>0</v>
      </c>
      <c r="I132" s="51">
        <v>71</v>
      </c>
      <c r="J132" s="51">
        <v>64</v>
      </c>
      <c r="K132" s="51">
        <v>90.14084507042254</v>
      </c>
      <c r="L132" s="52">
        <v>7</v>
      </c>
      <c r="M132" s="149">
        <v>2939</v>
      </c>
      <c r="N132" s="148">
        <v>3344</v>
      </c>
      <c r="O132" s="148">
        <v>3513</v>
      </c>
      <c r="P132" s="149">
        <v>119.53045253487579</v>
      </c>
      <c r="Q132" s="259"/>
      <c r="R132" s="259"/>
      <c r="S132" s="230"/>
      <c r="T132" s="221"/>
      <c r="U132" s="227"/>
      <c r="V132" s="220"/>
      <c r="W132" s="231"/>
      <c r="X132" s="221"/>
      <c r="Y132" s="221"/>
      <c r="Z132" s="221"/>
      <c r="AA132" s="221"/>
      <c r="AB132" s="221"/>
      <c r="AC132" s="221"/>
      <c r="AD132" s="221"/>
      <c r="AE132" s="221"/>
      <c r="AF132" s="221"/>
      <c r="AG132" s="221"/>
      <c r="AH132" s="221"/>
      <c r="AI132" s="221"/>
      <c r="AJ132" s="221"/>
      <c r="AK132" s="221"/>
      <c r="AL132" s="221"/>
      <c r="GT132" s="148">
        <v>22</v>
      </c>
      <c r="GU132" s="148">
        <v>22</v>
      </c>
      <c r="GV132" s="148">
        <v>71</v>
      </c>
      <c r="GW132" s="148">
        <v>71</v>
      </c>
      <c r="GX132" s="148">
        <v>3400</v>
      </c>
    </row>
    <row r="133" spans="1:206" s="99" customFormat="1" ht="12" customHeight="1">
      <c r="A133" s="173">
        <v>204010115000000</v>
      </c>
      <c r="B133" s="102">
        <v>15</v>
      </c>
      <c r="C133" s="49" t="s">
        <v>168</v>
      </c>
      <c r="D133" s="50"/>
      <c r="E133" s="51">
        <v>18</v>
      </c>
      <c r="F133" s="51">
        <v>18</v>
      </c>
      <c r="G133" s="51">
        <v>100</v>
      </c>
      <c r="H133" s="52">
        <v>0</v>
      </c>
      <c r="I133" s="51">
        <v>40</v>
      </c>
      <c r="J133" s="51">
        <v>38</v>
      </c>
      <c r="K133" s="51">
        <v>95</v>
      </c>
      <c r="L133" s="52">
        <v>2</v>
      </c>
      <c r="M133" s="149">
        <v>3356</v>
      </c>
      <c r="N133" s="148">
        <v>3625</v>
      </c>
      <c r="O133" s="148">
        <v>3761</v>
      </c>
      <c r="P133" s="149">
        <v>112.06793802145411</v>
      </c>
      <c r="Q133" s="259"/>
      <c r="R133" s="259"/>
      <c r="S133" s="230"/>
      <c r="T133" s="221"/>
      <c r="U133" s="227"/>
      <c r="V133" s="220"/>
      <c r="W133" s="231"/>
      <c r="X133" s="221"/>
      <c r="Y133" s="221"/>
      <c r="Z133" s="221"/>
      <c r="AA133" s="221"/>
      <c r="AB133" s="221"/>
      <c r="AC133" s="221"/>
      <c r="AD133" s="221"/>
      <c r="AE133" s="221"/>
      <c r="AF133" s="221"/>
      <c r="AG133" s="221"/>
      <c r="AH133" s="221"/>
      <c r="AI133" s="221"/>
      <c r="AJ133" s="221"/>
      <c r="AK133" s="221"/>
      <c r="AL133" s="221"/>
      <c r="GT133" s="148">
        <v>18</v>
      </c>
      <c r="GU133" s="148">
        <v>18</v>
      </c>
      <c r="GV133" s="148">
        <v>40</v>
      </c>
      <c r="GW133" s="148">
        <v>39</v>
      </c>
      <c r="GX133" s="148">
        <v>3700</v>
      </c>
    </row>
    <row r="134" spans="1:206" s="99" customFormat="1" ht="12" customHeight="1">
      <c r="A134" s="173">
        <v>204010116000000</v>
      </c>
      <c r="B134" s="102">
        <v>16</v>
      </c>
      <c r="C134" s="49" t="s">
        <v>29</v>
      </c>
      <c r="D134" s="50"/>
      <c r="E134" s="51">
        <v>15</v>
      </c>
      <c r="F134" s="51">
        <v>15</v>
      </c>
      <c r="G134" s="51">
        <v>100</v>
      </c>
      <c r="H134" s="52">
        <v>0</v>
      </c>
      <c r="I134" s="51">
        <v>48</v>
      </c>
      <c r="J134" s="51">
        <v>35</v>
      </c>
      <c r="K134" s="51">
        <v>72.91666666666666</v>
      </c>
      <c r="L134" s="52">
        <v>13</v>
      </c>
      <c r="M134" s="149">
        <v>2213</v>
      </c>
      <c r="N134" s="148">
        <v>2303</v>
      </c>
      <c r="O134" s="148">
        <v>2532</v>
      </c>
      <c r="P134" s="149">
        <v>114.41482150926345</v>
      </c>
      <c r="Q134" s="259"/>
      <c r="R134" s="259"/>
      <c r="S134" s="230"/>
      <c r="T134" s="221"/>
      <c r="U134" s="227"/>
      <c r="V134" s="220"/>
      <c r="W134" s="231"/>
      <c r="X134" s="221"/>
      <c r="Y134" s="221"/>
      <c r="Z134" s="221"/>
      <c r="AA134" s="221"/>
      <c r="AB134" s="221"/>
      <c r="AC134" s="221"/>
      <c r="AD134" s="221"/>
      <c r="AE134" s="221"/>
      <c r="AF134" s="221"/>
      <c r="AG134" s="221"/>
      <c r="AH134" s="221"/>
      <c r="AI134" s="221"/>
      <c r="AJ134" s="221"/>
      <c r="AK134" s="221"/>
      <c r="AL134" s="221"/>
      <c r="GT134" s="148">
        <v>15</v>
      </c>
      <c r="GU134" s="148">
        <v>15</v>
      </c>
      <c r="GV134" s="148">
        <v>48</v>
      </c>
      <c r="GW134" s="148">
        <v>47</v>
      </c>
      <c r="GX134" s="148">
        <v>2300</v>
      </c>
    </row>
    <row r="135" spans="1:206" s="99" customFormat="1" ht="12" customHeight="1">
      <c r="A135" s="173">
        <v>204010117000000</v>
      </c>
      <c r="B135" s="102">
        <v>17</v>
      </c>
      <c r="C135" s="49" t="s">
        <v>30</v>
      </c>
      <c r="D135" s="50"/>
      <c r="E135" s="51">
        <v>15</v>
      </c>
      <c r="F135" s="51">
        <v>15</v>
      </c>
      <c r="G135" s="51">
        <v>100</v>
      </c>
      <c r="H135" s="52">
        <v>0</v>
      </c>
      <c r="I135" s="51">
        <v>86</v>
      </c>
      <c r="J135" s="51">
        <v>84</v>
      </c>
      <c r="K135" s="51">
        <v>97.67441860465115</v>
      </c>
      <c r="L135" s="52">
        <v>2</v>
      </c>
      <c r="M135" s="149">
        <v>3105</v>
      </c>
      <c r="N135" s="148">
        <v>3720</v>
      </c>
      <c r="O135" s="148">
        <v>3832</v>
      </c>
      <c r="P135" s="149">
        <v>123.41384863123994</v>
      </c>
      <c r="Q135" s="259"/>
      <c r="R135" s="259"/>
      <c r="S135" s="230"/>
      <c r="T135" s="221"/>
      <c r="U135" s="227"/>
      <c r="V135" s="220"/>
      <c r="W135" s="231"/>
      <c r="X135" s="221"/>
      <c r="Y135" s="221"/>
      <c r="Z135" s="221"/>
      <c r="AA135" s="221"/>
      <c r="AB135" s="221"/>
      <c r="AC135" s="221"/>
      <c r="AD135" s="221"/>
      <c r="AE135" s="221"/>
      <c r="AF135" s="221"/>
      <c r="AG135" s="221"/>
      <c r="AH135" s="221"/>
      <c r="AI135" s="221"/>
      <c r="AJ135" s="221"/>
      <c r="AK135" s="221"/>
      <c r="AL135" s="221"/>
      <c r="GT135" s="148">
        <v>15</v>
      </c>
      <c r="GU135" s="148">
        <v>15</v>
      </c>
      <c r="GV135" s="148">
        <v>88</v>
      </c>
      <c r="GW135" s="148">
        <v>84</v>
      </c>
      <c r="GX135" s="148">
        <v>3700</v>
      </c>
    </row>
    <row r="136" spans="1:206" s="99" customFormat="1" ht="12" customHeight="1">
      <c r="A136" s="173">
        <v>204010118000000</v>
      </c>
      <c r="B136" s="102">
        <v>18</v>
      </c>
      <c r="C136" s="49" t="s">
        <v>31</v>
      </c>
      <c r="D136" s="50"/>
      <c r="E136" s="51">
        <v>45</v>
      </c>
      <c r="F136" s="51">
        <v>45</v>
      </c>
      <c r="G136" s="51">
        <v>100</v>
      </c>
      <c r="H136" s="52">
        <v>0</v>
      </c>
      <c r="I136" s="51">
        <v>189</v>
      </c>
      <c r="J136" s="51">
        <v>173</v>
      </c>
      <c r="K136" s="51">
        <v>91.53439153439153</v>
      </c>
      <c r="L136" s="52">
        <v>16</v>
      </c>
      <c r="M136" s="149">
        <v>9954</v>
      </c>
      <c r="N136" s="148">
        <v>11882</v>
      </c>
      <c r="O136" s="148">
        <v>12599</v>
      </c>
      <c r="P136" s="149">
        <v>126.57223226843479</v>
      </c>
      <c r="Q136" s="259"/>
      <c r="R136" s="259"/>
      <c r="S136" s="230"/>
      <c r="T136" s="221"/>
      <c r="U136" s="227"/>
      <c r="V136" s="220"/>
      <c r="W136" s="231"/>
      <c r="X136" s="221"/>
      <c r="Y136" s="221"/>
      <c r="Z136" s="221"/>
      <c r="AA136" s="221"/>
      <c r="AB136" s="221"/>
      <c r="AC136" s="221"/>
      <c r="AD136" s="221"/>
      <c r="AE136" s="221"/>
      <c r="AF136" s="221"/>
      <c r="AG136" s="221"/>
      <c r="AH136" s="221"/>
      <c r="AI136" s="221"/>
      <c r="AJ136" s="221"/>
      <c r="AK136" s="221"/>
      <c r="AL136" s="221"/>
      <c r="GT136" s="148">
        <v>45</v>
      </c>
      <c r="GU136" s="148">
        <v>45</v>
      </c>
      <c r="GV136" s="148">
        <v>189</v>
      </c>
      <c r="GW136" s="148">
        <v>175</v>
      </c>
      <c r="GX136" s="148">
        <v>11500</v>
      </c>
    </row>
    <row r="137" spans="1:206" s="99" customFormat="1" ht="12" customHeight="1">
      <c r="A137" s="173">
        <v>204010119000000</v>
      </c>
      <c r="B137" s="102">
        <v>19</v>
      </c>
      <c r="C137" s="49" t="s">
        <v>32</v>
      </c>
      <c r="D137" s="50"/>
      <c r="E137" s="51">
        <v>29</v>
      </c>
      <c r="F137" s="51">
        <v>29</v>
      </c>
      <c r="G137" s="51">
        <v>100</v>
      </c>
      <c r="H137" s="52">
        <v>0</v>
      </c>
      <c r="I137" s="51">
        <v>104</v>
      </c>
      <c r="J137" s="51">
        <v>97</v>
      </c>
      <c r="K137" s="51">
        <v>93.26923076923077</v>
      </c>
      <c r="L137" s="52">
        <v>7</v>
      </c>
      <c r="M137" s="149">
        <v>3691</v>
      </c>
      <c r="N137" s="148">
        <v>3857</v>
      </c>
      <c r="O137" s="148">
        <v>4061</v>
      </c>
      <c r="P137" s="149">
        <v>110.02438363587103</v>
      </c>
      <c r="Q137" s="259"/>
      <c r="R137" s="259"/>
      <c r="S137" s="230"/>
      <c r="T137" s="221"/>
      <c r="U137" s="227"/>
      <c r="V137" s="220"/>
      <c r="W137" s="231"/>
      <c r="X137" s="221"/>
      <c r="Y137" s="221"/>
      <c r="Z137" s="221"/>
      <c r="AA137" s="221"/>
      <c r="AB137" s="221"/>
      <c r="AC137" s="221"/>
      <c r="AD137" s="221"/>
      <c r="AE137" s="221"/>
      <c r="AF137" s="221"/>
      <c r="AG137" s="221"/>
      <c r="AH137" s="221"/>
      <c r="AI137" s="221"/>
      <c r="AJ137" s="221"/>
      <c r="AK137" s="221"/>
      <c r="AL137" s="221"/>
      <c r="GT137" s="148">
        <v>29</v>
      </c>
      <c r="GU137" s="148">
        <v>29</v>
      </c>
      <c r="GV137" s="148">
        <v>106</v>
      </c>
      <c r="GW137" s="148">
        <v>97</v>
      </c>
      <c r="GX137" s="148">
        <v>3800</v>
      </c>
    </row>
    <row r="138" spans="1:206" s="99" customFormat="1" ht="12" customHeight="1">
      <c r="A138" s="187"/>
      <c r="B138" s="53" t="s">
        <v>155</v>
      </c>
      <c r="C138" s="49"/>
      <c r="D138" s="50"/>
      <c r="E138" s="51"/>
      <c r="F138" s="51"/>
      <c r="G138" s="51"/>
      <c r="H138" s="52"/>
      <c r="I138" s="51"/>
      <c r="J138" s="51"/>
      <c r="K138" s="51"/>
      <c r="L138" s="52"/>
      <c r="M138" s="149"/>
      <c r="N138" s="148"/>
      <c r="O138" s="148"/>
      <c r="P138" s="149"/>
      <c r="Q138" s="227"/>
      <c r="R138" s="259"/>
      <c r="S138" s="230"/>
      <c r="T138" s="221"/>
      <c r="U138" s="227"/>
      <c r="V138" s="220"/>
      <c r="W138" s="231"/>
      <c r="X138" s="221"/>
      <c r="Y138" s="221"/>
      <c r="Z138" s="221"/>
      <c r="AA138" s="221"/>
      <c r="AB138" s="221"/>
      <c r="AC138" s="221"/>
      <c r="AD138" s="221"/>
      <c r="AE138" s="221"/>
      <c r="AF138" s="221"/>
      <c r="AG138" s="221"/>
      <c r="AH138" s="221"/>
      <c r="AI138" s="221"/>
      <c r="AJ138" s="221"/>
      <c r="AK138" s="221"/>
      <c r="AL138" s="221"/>
      <c r="GT138" s="148"/>
      <c r="GU138" s="148"/>
      <c r="GV138" s="148"/>
      <c r="GW138" s="148"/>
      <c r="GX138" s="148"/>
    </row>
    <row r="139" spans="1:206" s="99" customFormat="1" ht="12" customHeight="1">
      <c r="A139" s="187"/>
      <c r="B139" s="48"/>
      <c r="C139" s="49" t="s">
        <v>111</v>
      </c>
      <c r="D139" s="50"/>
      <c r="E139" s="51"/>
      <c r="F139" s="51"/>
      <c r="G139" s="51"/>
      <c r="H139" s="52"/>
      <c r="I139" s="51">
        <v>3</v>
      </c>
      <c r="J139" s="51">
        <v>3</v>
      </c>
      <c r="K139" s="51">
        <v>100</v>
      </c>
      <c r="L139" s="52">
        <v>0</v>
      </c>
      <c r="M139" s="149"/>
      <c r="N139" s="150"/>
      <c r="O139" s="150"/>
      <c r="P139" s="149"/>
      <c r="Q139" s="227"/>
      <c r="R139" s="259"/>
      <c r="S139" s="230"/>
      <c r="T139" s="221"/>
      <c r="U139" s="227"/>
      <c r="V139" s="220"/>
      <c r="W139" s="231"/>
      <c r="X139" s="221"/>
      <c r="Y139" s="221"/>
      <c r="Z139" s="221"/>
      <c r="AA139" s="221"/>
      <c r="AB139" s="221"/>
      <c r="AC139" s="221"/>
      <c r="AD139" s="221"/>
      <c r="AE139" s="221"/>
      <c r="AF139" s="221"/>
      <c r="AG139" s="221"/>
      <c r="AH139" s="221"/>
      <c r="AI139" s="221"/>
      <c r="AJ139" s="221"/>
      <c r="AK139" s="221"/>
      <c r="AL139" s="221"/>
      <c r="GT139" s="150"/>
      <c r="GU139" s="150"/>
      <c r="GV139" s="150"/>
      <c r="GW139" s="150"/>
      <c r="GX139" s="150"/>
    </row>
    <row r="140" spans="1:206" s="99" customFormat="1" ht="12" customHeight="1">
      <c r="A140" s="188"/>
      <c r="B140" s="325" t="s">
        <v>152</v>
      </c>
      <c r="C140" s="326"/>
      <c r="D140" s="327"/>
      <c r="E140" s="55">
        <v>500</v>
      </c>
      <c r="F140" s="55">
        <v>500</v>
      </c>
      <c r="G140" s="55">
        <v>100</v>
      </c>
      <c r="H140" s="56">
        <v>0</v>
      </c>
      <c r="I140" s="55">
        <v>2010</v>
      </c>
      <c r="J140" s="55">
        <v>1876</v>
      </c>
      <c r="K140" s="55">
        <v>93.33333333333333</v>
      </c>
      <c r="L140" s="55">
        <v>134</v>
      </c>
      <c r="M140" s="154">
        <v>92803</v>
      </c>
      <c r="N140" s="307">
        <f>SUM(N119:N137)</f>
        <v>106672</v>
      </c>
      <c r="O140" s="55">
        <v>112008</v>
      </c>
      <c r="P140" s="55">
        <v>120.69437410428543</v>
      </c>
      <c r="Q140" s="232"/>
      <c r="R140" s="232"/>
      <c r="S140" s="232"/>
      <c r="T140" s="221"/>
      <c r="U140" s="227"/>
      <c r="V140" s="220"/>
      <c r="W140" s="231"/>
      <c r="X140" s="221"/>
      <c r="Y140" s="221"/>
      <c r="Z140" s="221"/>
      <c r="AA140" s="221"/>
      <c r="AB140" s="221"/>
      <c r="AC140" s="221"/>
      <c r="AD140" s="221"/>
      <c r="AE140" s="221"/>
      <c r="AF140" s="221"/>
      <c r="AG140" s="221"/>
      <c r="AH140" s="221"/>
      <c r="AI140" s="221"/>
      <c r="AJ140" s="221"/>
      <c r="AK140" s="221"/>
      <c r="AL140" s="221"/>
      <c r="GT140" s="55">
        <v>500</v>
      </c>
      <c r="GU140" s="55">
        <v>500</v>
      </c>
      <c r="GV140" s="55">
        <v>2021</v>
      </c>
      <c r="GW140" s="55">
        <v>1915</v>
      </c>
      <c r="GX140" s="55">
        <v>106100</v>
      </c>
    </row>
    <row r="141" spans="13:206" ht="12.75">
      <c r="M141" s="166"/>
      <c r="N141" s="166"/>
      <c r="Q141" s="240"/>
      <c r="U141" s="227"/>
      <c r="V141" s="220"/>
      <c r="W141" s="231"/>
      <c r="GT141" s="167">
        <v>500</v>
      </c>
      <c r="GU141" s="167">
        <v>500</v>
      </c>
      <c r="GV141" s="167">
        <v>2021</v>
      </c>
      <c r="GW141" s="167">
        <v>1915</v>
      </c>
      <c r="GX141" s="167">
        <v>106100</v>
      </c>
    </row>
    <row r="142" spans="1:38" s="103" customFormat="1" ht="15" customHeight="1">
      <c r="A142" s="361" t="s">
        <v>108</v>
      </c>
      <c r="B142" s="361"/>
      <c r="C142" s="361"/>
      <c r="D142" s="361"/>
      <c r="E142" s="361"/>
      <c r="F142" s="361"/>
      <c r="G142" s="361"/>
      <c r="H142" s="361"/>
      <c r="I142" s="361"/>
      <c r="J142" s="361"/>
      <c r="K142" s="361"/>
      <c r="L142" s="361"/>
      <c r="M142" s="361"/>
      <c r="N142" s="361"/>
      <c r="O142" s="361"/>
      <c r="P142" s="361"/>
      <c r="Q142" s="260"/>
      <c r="R142" s="260"/>
      <c r="S142" s="260"/>
      <c r="T142" s="260"/>
      <c r="U142" s="227"/>
      <c r="V142" s="220"/>
      <c r="W142" s="231"/>
      <c r="X142" s="260"/>
      <c r="Y142" s="260"/>
      <c r="Z142" s="260"/>
      <c r="AA142" s="260"/>
      <c r="AB142" s="260"/>
      <c r="AC142" s="260"/>
      <c r="AD142" s="260"/>
      <c r="AE142" s="260"/>
      <c r="AF142" s="260"/>
      <c r="AG142" s="260"/>
      <c r="AH142" s="260"/>
      <c r="AI142" s="260"/>
      <c r="AJ142" s="260"/>
      <c r="AK142" s="260"/>
      <c r="AL142" s="260"/>
    </row>
    <row r="143" spans="1:38" s="105" customFormat="1" ht="12" customHeight="1">
      <c r="A143" s="362" t="s">
        <v>170</v>
      </c>
      <c r="B143" s="362"/>
      <c r="C143" s="362"/>
      <c r="D143" s="362"/>
      <c r="E143" s="362"/>
      <c r="F143" s="362"/>
      <c r="G143" s="362"/>
      <c r="H143" s="362"/>
      <c r="I143" s="362"/>
      <c r="J143" s="362"/>
      <c r="K143" s="362"/>
      <c r="L143" s="362"/>
      <c r="M143" s="362"/>
      <c r="N143" s="362"/>
      <c r="O143" s="362"/>
      <c r="P143" s="362"/>
      <c r="Q143" s="261"/>
      <c r="R143" s="261"/>
      <c r="S143" s="261"/>
      <c r="T143" s="261"/>
      <c r="U143" s="227"/>
      <c r="V143" s="220"/>
      <c r="W143" s="231"/>
      <c r="X143" s="261"/>
      <c r="Y143" s="261"/>
      <c r="Z143" s="261"/>
      <c r="AA143" s="261"/>
      <c r="AB143" s="261"/>
      <c r="AC143" s="261"/>
      <c r="AD143" s="261"/>
      <c r="AE143" s="261"/>
      <c r="AF143" s="261"/>
      <c r="AG143" s="261"/>
      <c r="AH143" s="261"/>
      <c r="AI143" s="261"/>
      <c r="AJ143" s="261"/>
      <c r="AK143" s="261"/>
      <c r="AL143" s="261"/>
    </row>
    <row r="144" spans="1:38" s="105" customFormat="1" ht="12" customHeight="1">
      <c r="A144" s="104"/>
      <c r="B144" s="104"/>
      <c r="C144" s="104"/>
      <c r="D144" s="104"/>
      <c r="E144" s="104"/>
      <c r="F144" s="104"/>
      <c r="G144" s="104"/>
      <c r="H144" s="104"/>
      <c r="I144" s="104"/>
      <c r="J144" s="104"/>
      <c r="K144" s="104"/>
      <c r="L144" s="104"/>
      <c r="M144" s="215"/>
      <c r="N144" s="301"/>
      <c r="O144" s="104"/>
      <c r="P144" s="104"/>
      <c r="Q144" s="262"/>
      <c r="R144" s="262"/>
      <c r="S144" s="262"/>
      <c r="T144" s="261"/>
      <c r="U144" s="227"/>
      <c r="V144" s="220"/>
      <c r="W144" s="231"/>
      <c r="X144" s="261"/>
      <c r="Y144" s="261"/>
      <c r="Z144" s="261"/>
      <c r="AA144" s="261"/>
      <c r="AB144" s="261"/>
      <c r="AC144" s="261"/>
      <c r="AD144" s="261"/>
      <c r="AE144" s="261"/>
      <c r="AF144" s="261"/>
      <c r="AG144" s="261"/>
      <c r="AH144" s="261"/>
      <c r="AI144" s="261"/>
      <c r="AJ144" s="261"/>
      <c r="AK144" s="261"/>
      <c r="AL144" s="261"/>
    </row>
    <row r="145" spans="1:38" s="105" customFormat="1" ht="12" customHeight="1">
      <c r="A145" s="334" t="s">
        <v>227</v>
      </c>
      <c r="B145" s="334"/>
      <c r="C145" s="334"/>
      <c r="D145" s="334"/>
      <c r="E145" s="334"/>
      <c r="F145" s="334"/>
      <c r="G145" s="334"/>
      <c r="H145" s="334"/>
      <c r="I145" s="334"/>
      <c r="J145" s="334"/>
      <c r="K145" s="334"/>
      <c r="L145" s="334"/>
      <c r="M145" s="334"/>
      <c r="N145" s="334"/>
      <c r="O145" s="334"/>
      <c r="P145" s="334"/>
      <c r="Q145" s="261"/>
      <c r="R145" s="261"/>
      <c r="S145" s="261"/>
      <c r="T145" s="261"/>
      <c r="U145" s="227"/>
      <c r="V145" s="220"/>
      <c r="W145" s="231"/>
      <c r="X145" s="261"/>
      <c r="Y145" s="261"/>
      <c r="Z145" s="261"/>
      <c r="AA145" s="261"/>
      <c r="AB145" s="261"/>
      <c r="AC145" s="261"/>
      <c r="AD145" s="261"/>
      <c r="AE145" s="261"/>
      <c r="AF145" s="261"/>
      <c r="AG145" s="261"/>
      <c r="AH145" s="261"/>
      <c r="AI145" s="261"/>
      <c r="AJ145" s="261"/>
      <c r="AK145" s="261"/>
      <c r="AL145" s="261"/>
    </row>
    <row r="146" spans="1:38" s="105" customFormat="1" ht="12" customHeight="1">
      <c r="A146" s="335"/>
      <c r="B146" s="335"/>
      <c r="C146" s="335"/>
      <c r="D146" s="335"/>
      <c r="E146" s="335"/>
      <c r="F146" s="335"/>
      <c r="G146" s="335"/>
      <c r="H146" s="335"/>
      <c r="I146" s="335"/>
      <c r="J146" s="335"/>
      <c r="K146" s="335"/>
      <c r="L146" s="335"/>
      <c r="M146" s="335"/>
      <c r="N146" s="335"/>
      <c r="O146" s="335"/>
      <c r="P146" s="335"/>
      <c r="Q146" s="261"/>
      <c r="R146" s="261"/>
      <c r="S146" s="261"/>
      <c r="T146" s="261"/>
      <c r="U146" s="227"/>
      <c r="V146" s="220"/>
      <c r="W146" s="231"/>
      <c r="X146" s="261"/>
      <c r="Y146" s="261"/>
      <c r="Z146" s="261"/>
      <c r="AA146" s="261"/>
      <c r="AB146" s="261"/>
      <c r="AC146" s="261"/>
      <c r="AD146" s="261"/>
      <c r="AE146" s="261"/>
      <c r="AF146" s="261"/>
      <c r="AG146" s="261"/>
      <c r="AH146" s="261"/>
      <c r="AI146" s="261"/>
      <c r="AJ146" s="261"/>
      <c r="AK146" s="261"/>
      <c r="AL146" s="261"/>
    </row>
    <row r="147" spans="1:38" s="105" customFormat="1" ht="12" customHeight="1">
      <c r="A147" s="44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209"/>
      <c r="N147" s="295"/>
      <c r="O147" s="44"/>
      <c r="P147" s="44"/>
      <c r="Q147" s="223"/>
      <c r="R147" s="223"/>
      <c r="S147" s="223"/>
      <c r="T147" s="261"/>
      <c r="U147" s="227"/>
      <c r="V147" s="220"/>
      <c r="W147" s="231"/>
      <c r="X147" s="261"/>
      <c r="Y147" s="261"/>
      <c r="Z147" s="261"/>
      <c r="AA147" s="261"/>
      <c r="AB147" s="261"/>
      <c r="AC147" s="261"/>
      <c r="AD147" s="261"/>
      <c r="AE147" s="261"/>
      <c r="AF147" s="261"/>
      <c r="AG147" s="261"/>
      <c r="AH147" s="261"/>
      <c r="AI147" s="261"/>
      <c r="AJ147" s="261"/>
      <c r="AK147" s="261"/>
      <c r="AL147" s="261"/>
    </row>
    <row r="148" spans="1:38" s="199" customFormat="1" ht="12" customHeight="1">
      <c r="A148" s="318" t="s">
        <v>247</v>
      </c>
      <c r="B148" s="336" t="s">
        <v>146</v>
      </c>
      <c r="C148" s="337"/>
      <c r="D148" s="318" t="s">
        <v>248</v>
      </c>
      <c r="E148" s="340" t="s">
        <v>186</v>
      </c>
      <c r="F148" s="341"/>
      <c r="G148" s="341"/>
      <c r="H148" s="342"/>
      <c r="I148" s="340" t="s">
        <v>147</v>
      </c>
      <c r="J148" s="341"/>
      <c r="K148" s="341"/>
      <c r="L148" s="342"/>
      <c r="M148" s="340" t="s">
        <v>187</v>
      </c>
      <c r="N148" s="341"/>
      <c r="O148" s="341"/>
      <c r="P148" s="342"/>
      <c r="Q148" s="310"/>
      <c r="R148" s="310"/>
      <c r="S148" s="310"/>
      <c r="T148" s="224"/>
      <c r="U148" s="227"/>
      <c r="V148" s="220"/>
      <c r="W148" s="231"/>
      <c r="X148" s="224"/>
      <c r="Y148" s="224"/>
      <c r="Z148" s="224"/>
      <c r="AA148" s="224"/>
      <c r="AB148" s="224"/>
      <c r="AC148" s="224"/>
      <c r="AD148" s="224"/>
      <c r="AE148" s="224"/>
      <c r="AF148" s="224"/>
      <c r="AG148" s="224"/>
      <c r="AH148" s="224"/>
      <c r="AI148" s="224"/>
      <c r="AJ148" s="224"/>
      <c r="AK148" s="224"/>
      <c r="AL148" s="224"/>
    </row>
    <row r="149" spans="1:38" s="199" customFormat="1" ht="12" customHeight="1">
      <c r="A149" s="319"/>
      <c r="B149" s="338"/>
      <c r="C149" s="339"/>
      <c r="D149" s="319"/>
      <c r="E149" s="350" t="s">
        <v>148</v>
      </c>
      <c r="F149" s="340" t="s">
        <v>149</v>
      </c>
      <c r="G149" s="342"/>
      <c r="H149" s="350" t="s">
        <v>16</v>
      </c>
      <c r="I149" s="350" t="s">
        <v>148</v>
      </c>
      <c r="J149" s="340" t="s">
        <v>149</v>
      </c>
      <c r="K149" s="342"/>
      <c r="L149" s="350" t="s">
        <v>16</v>
      </c>
      <c r="M149" s="318" t="s">
        <v>249</v>
      </c>
      <c r="N149" s="344" t="s">
        <v>190</v>
      </c>
      <c r="O149" s="345"/>
      <c r="P149" s="346"/>
      <c r="Q149" s="311"/>
      <c r="R149" s="310"/>
      <c r="S149" s="310"/>
      <c r="T149" s="224"/>
      <c r="U149" s="227"/>
      <c r="V149" s="220"/>
      <c r="W149" s="231"/>
      <c r="X149" s="224"/>
      <c r="Y149" s="224"/>
      <c r="Z149" s="224"/>
      <c r="AA149" s="224"/>
      <c r="AB149" s="224"/>
      <c r="AC149" s="224"/>
      <c r="AD149" s="224"/>
      <c r="AE149" s="224"/>
      <c r="AF149" s="224"/>
      <c r="AG149" s="224"/>
      <c r="AH149" s="224"/>
      <c r="AI149" s="224"/>
      <c r="AJ149" s="224"/>
      <c r="AK149" s="224"/>
      <c r="AL149" s="224"/>
    </row>
    <row r="150" spans="1:38" s="199" customFormat="1" ht="22.5">
      <c r="A150" s="320"/>
      <c r="B150" s="352" t="s">
        <v>228</v>
      </c>
      <c r="C150" s="353"/>
      <c r="D150" s="320"/>
      <c r="E150" s="351"/>
      <c r="F150" s="200" t="s">
        <v>192</v>
      </c>
      <c r="G150" s="201" t="s">
        <v>150</v>
      </c>
      <c r="H150" s="351"/>
      <c r="I150" s="351"/>
      <c r="J150" s="200" t="s">
        <v>192</v>
      </c>
      <c r="K150" s="201" t="s">
        <v>150</v>
      </c>
      <c r="L150" s="351"/>
      <c r="M150" s="320"/>
      <c r="N150" s="303" t="s">
        <v>262</v>
      </c>
      <c r="O150" s="303" t="s">
        <v>263</v>
      </c>
      <c r="P150" s="304" t="s">
        <v>150</v>
      </c>
      <c r="Q150" s="311"/>
      <c r="R150" s="225"/>
      <c r="S150" s="226"/>
      <c r="T150" s="224"/>
      <c r="U150" s="227"/>
      <c r="V150" s="220"/>
      <c r="W150" s="231"/>
      <c r="X150" s="224"/>
      <c r="Y150" s="224"/>
      <c r="Z150" s="224"/>
      <c r="AA150" s="224"/>
      <c r="AB150" s="224"/>
      <c r="AC150" s="224"/>
      <c r="AD150" s="224"/>
      <c r="AE150" s="224"/>
      <c r="AF150" s="224"/>
      <c r="AG150" s="224"/>
      <c r="AH150" s="224"/>
      <c r="AI150" s="224"/>
      <c r="AJ150" s="224"/>
      <c r="AK150" s="224"/>
      <c r="AL150" s="224"/>
    </row>
    <row r="151" spans="1:38" s="105" customFormat="1" ht="12" customHeight="1">
      <c r="A151" s="185"/>
      <c r="B151" s="106" t="s">
        <v>163</v>
      </c>
      <c r="D151" s="107"/>
      <c r="E151" s="107"/>
      <c r="F151" s="107"/>
      <c r="G151" s="107"/>
      <c r="H151" s="107"/>
      <c r="I151" s="107"/>
      <c r="J151" s="107"/>
      <c r="K151" s="107"/>
      <c r="L151" s="107"/>
      <c r="M151" s="47"/>
      <c r="N151" s="47"/>
      <c r="O151" s="47"/>
      <c r="P151" s="107"/>
      <c r="Q151" s="227"/>
      <c r="R151" s="227"/>
      <c r="S151" s="261"/>
      <c r="T151" s="261"/>
      <c r="U151" s="227"/>
      <c r="V151" s="220"/>
      <c r="W151" s="231"/>
      <c r="X151" s="261"/>
      <c r="Y151" s="261"/>
      <c r="Z151" s="261"/>
      <c r="AA151" s="261"/>
      <c r="AB151" s="261"/>
      <c r="AC151" s="261"/>
      <c r="AD151" s="261"/>
      <c r="AE151" s="261"/>
      <c r="AF151" s="261"/>
      <c r="AG151" s="261"/>
      <c r="AH151" s="261"/>
      <c r="AI151" s="261"/>
      <c r="AJ151" s="261"/>
      <c r="AK151" s="261"/>
      <c r="AL151" s="261"/>
    </row>
    <row r="152" spans="1:206" s="105" customFormat="1" ht="12" customHeight="1">
      <c r="A152" s="173">
        <v>204030101000000</v>
      </c>
      <c r="B152" s="108">
        <v>1</v>
      </c>
      <c r="C152" s="49" t="s">
        <v>110</v>
      </c>
      <c r="D152" s="171" t="s">
        <v>239</v>
      </c>
      <c r="E152" s="51">
        <v>13</v>
      </c>
      <c r="F152" s="51">
        <v>13</v>
      </c>
      <c r="G152" s="51">
        <v>100</v>
      </c>
      <c r="H152" s="52">
        <v>0</v>
      </c>
      <c r="I152" s="51">
        <v>50</v>
      </c>
      <c r="J152" s="51">
        <v>48</v>
      </c>
      <c r="K152" s="51">
        <v>96</v>
      </c>
      <c r="L152" s="52">
        <v>2</v>
      </c>
      <c r="M152" s="149">
        <v>4043</v>
      </c>
      <c r="N152" s="170">
        <f>'[1]Connections'!$K$22</f>
        <v>4469</v>
      </c>
      <c r="O152" s="170">
        <v>4559</v>
      </c>
      <c r="P152" s="149">
        <v>112.76279990106357</v>
      </c>
      <c r="Q152" s="263"/>
      <c r="R152" s="263"/>
      <c r="S152" s="230"/>
      <c r="T152" s="261"/>
      <c r="U152" s="227"/>
      <c r="V152" s="220"/>
      <c r="W152" s="231"/>
      <c r="X152" s="261"/>
      <c r="Y152" s="261"/>
      <c r="Z152" s="261"/>
      <c r="AA152" s="261"/>
      <c r="AB152" s="261"/>
      <c r="AC152" s="261"/>
      <c r="AD152" s="261"/>
      <c r="AE152" s="261"/>
      <c r="AF152" s="261"/>
      <c r="AG152" s="261"/>
      <c r="AH152" s="261"/>
      <c r="AI152" s="261"/>
      <c r="AJ152" s="261"/>
      <c r="AK152" s="261"/>
      <c r="AL152" s="261"/>
      <c r="GT152" s="170">
        <v>13</v>
      </c>
      <c r="GU152" s="170">
        <v>13</v>
      </c>
      <c r="GV152" s="170">
        <v>50</v>
      </c>
      <c r="GW152" s="170">
        <v>48</v>
      </c>
      <c r="GX152" s="170">
        <v>4500</v>
      </c>
    </row>
    <row r="153" spans="1:206" s="105" customFormat="1" ht="12" customHeight="1">
      <c r="A153" s="173">
        <v>204030102000000</v>
      </c>
      <c r="B153" s="108">
        <v>2</v>
      </c>
      <c r="C153" s="49" t="s">
        <v>109</v>
      </c>
      <c r="D153" s="171" t="s">
        <v>240</v>
      </c>
      <c r="E153" s="51">
        <v>11</v>
      </c>
      <c r="F153" s="51">
        <v>11</v>
      </c>
      <c r="G153" s="51">
        <v>100</v>
      </c>
      <c r="H153" s="52">
        <v>0</v>
      </c>
      <c r="I153" s="51">
        <v>29</v>
      </c>
      <c r="J153" s="51">
        <v>27</v>
      </c>
      <c r="K153" s="51">
        <v>93.10344827586206</v>
      </c>
      <c r="L153" s="52">
        <v>2</v>
      </c>
      <c r="M153" s="149">
        <v>3866</v>
      </c>
      <c r="N153" s="170">
        <f>'[1]Connections'!$K$23</f>
        <v>3371</v>
      </c>
      <c r="O153" s="170">
        <v>3457</v>
      </c>
      <c r="P153" s="149">
        <v>89.42058975685462</v>
      </c>
      <c r="Q153" s="229"/>
      <c r="R153" s="263"/>
      <c r="S153" s="230"/>
      <c r="T153" s="261"/>
      <c r="U153" s="227"/>
      <c r="V153" s="220"/>
      <c r="W153" s="231"/>
      <c r="X153" s="261"/>
      <c r="Y153" s="261"/>
      <c r="Z153" s="261"/>
      <c r="AA153" s="261"/>
      <c r="AB153" s="261"/>
      <c r="AC153" s="261"/>
      <c r="AD153" s="261"/>
      <c r="AE153" s="261"/>
      <c r="AF153" s="261"/>
      <c r="AG153" s="261"/>
      <c r="AH153" s="261"/>
      <c r="AI153" s="261"/>
      <c r="AJ153" s="261"/>
      <c r="AK153" s="261"/>
      <c r="AL153" s="261"/>
      <c r="GT153" s="170">
        <v>11</v>
      </c>
      <c r="GU153" s="170">
        <v>11</v>
      </c>
      <c r="GV153" s="170">
        <v>29</v>
      </c>
      <c r="GW153" s="170">
        <v>27</v>
      </c>
      <c r="GX153" s="170">
        <v>4000</v>
      </c>
    </row>
    <row r="154" spans="1:206" s="105" customFormat="1" ht="12" customHeight="1">
      <c r="A154" s="173">
        <v>204030103000000</v>
      </c>
      <c r="B154" s="108">
        <v>3</v>
      </c>
      <c r="C154" s="49" t="s">
        <v>63</v>
      </c>
      <c r="D154" s="171" t="s">
        <v>243</v>
      </c>
      <c r="E154" s="51">
        <v>13</v>
      </c>
      <c r="F154" s="51">
        <v>13</v>
      </c>
      <c r="G154" s="51">
        <v>100</v>
      </c>
      <c r="H154" s="52">
        <v>0</v>
      </c>
      <c r="I154" s="51">
        <v>28</v>
      </c>
      <c r="J154" s="51">
        <v>21</v>
      </c>
      <c r="K154" s="51">
        <v>75</v>
      </c>
      <c r="L154" s="52">
        <v>7</v>
      </c>
      <c r="M154" s="149">
        <v>4751</v>
      </c>
      <c r="N154" s="170">
        <f>'[1]Connections'!$K$24</f>
        <v>4070</v>
      </c>
      <c r="O154" s="170">
        <v>4160</v>
      </c>
      <c r="P154" s="149">
        <v>87.56051357608925</v>
      </c>
      <c r="Q154" s="229"/>
      <c r="R154" s="263"/>
      <c r="S154" s="230"/>
      <c r="T154" s="261"/>
      <c r="U154" s="227"/>
      <c r="V154" s="220"/>
      <c r="W154" s="231"/>
      <c r="X154" s="261"/>
      <c r="Y154" s="261"/>
      <c r="Z154" s="261"/>
      <c r="AA154" s="261"/>
      <c r="AB154" s="261"/>
      <c r="AC154" s="261"/>
      <c r="AD154" s="261"/>
      <c r="AE154" s="261"/>
      <c r="AF154" s="261"/>
      <c r="AG154" s="261"/>
      <c r="AH154" s="261"/>
      <c r="AI154" s="261"/>
      <c r="AJ154" s="261"/>
      <c r="AK154" s="261"/>
      <c r="AL154" s="261"/>
      <c r="GT154" s="170">
        <v>13</v>
      </c>
      <c r="GU154" s="170">
        <v>13</v>
      </c>
      <c r="GV154" s="170">
        <v>28</v>
      </c>
      <c r="GW154" s="170">
        <v>21</v>
      </c>
      <c r="GX154" s="170">
        <v>4200</v>
      </c>
    </row>
    <row r="155" spans="1:206" s="105" customFormat="1" ht="12" customHeight="1">
      <c r="A155" s="173">
        <v>204030104000000</v>
      </c>
      <c r="B155" s="108">
        <v>4</v>
      </c>
      <c r="C155" s="49" t="s">
        <v>95</v>
      </c>
      <c r="D155" s="171" t="s">
        <v>244</v>
      </c>
      <c r="E155" s="51">
        <v>17</v>
      </c>
      <c r="F155" s="51">
        <v>17</v>
      </c>
      <c r="G155" s="51">
        <v>100</v>
      </c>
      <c r="H155" s="52">
        <v>0</v>
      </c>
      <c r="I155" s="51">
        <v>41</v>
      </c>
      <c r="J155" s="51">
        <v>39</v>
      </c>
      <c r="K155" s="51">
        <v>95.1219512195122</v>
      </c>
      <c r="L155" s="52">
        <v>2</v>
      </c>
      <c r="M155" s="149">
        <v>4808</v>
      </c>
      <c r="N155" s="170">
        <f>'[1]Connections'!$K$25</f>
        <v>4201</v>
      </c>
      <c r="O155" s="170">
        <v>4276</v>
      </c>
      <c r="P155" s="149">
        <v>88.9351081530782</v>
      </c>
      <c r="Q155" s="229"/>
      <c r="R155" s="263"/>
      <c r="S155" s="230"/>
      <c r="T155" s="261"/>
      <c r="U155" s="227"/>
      <c r="V155" s="220"/>
      <c r="W155" s="231"/>
      <c r="X155" s="261"/>
      <c r="Y155" s="261"/>
      <c r="Z155" s="261"/>
      <c r="AA155" s="261"/>
      <c r="AB155" s="261"/>
      <c r="AC155" s="261"/>
      <c r="AD155" s="261"/>
      <c r="AE155" s="261"/>
      <c r="AF155" s="261"/>
      <c r="AG155" s="261"/>
      <c r="AH155" s="261"/>
      <c r="AI155" s="261"/>
      <c r="AJ155" s="261"/>
      <c r="AK155" s="261"/>
      <c r="AL155" s="261"/>
      <c r="GT155" s="170">
        <v>17</v>
      </c>
      <c r="GU155" s="170">
        <v>17</v>
      </c>
      <c r="GV155" s="170">
        <v>41</v>
      </c>
      <c r="GW155" s="170">
        <v>39</v>
      </c>
      <c r="GX155" s="170">
        <v>4900</v>
      </c>
    </row>
    <row r="156" spans="1:206" s="105" customFormat="1" ht="12" customHeight="1">
      <c r="A156" s="173">
        <v>204030105000000</v>
      </c>
      <c r="B156" s="108">
        <v>5</v>
      </c>
      <c r="C156" s="49" t="s">
        <v>96</v>
      </c>
      <c r="D156" s="171" t="s">
        <v>245</v>
      </c>
      <c r="E156" s="51">
        <v>17</v>
      </c>
      <c r="F156" s="51">
        <v>17</v>
      </c>
      <c r="G156" s="51">
        <v>100</v>
      </c>
      <c r="H156" s="52">
        <v>0</v>
      </c>
      <c r="I156" s="51">
        <v>18</v>
      </c>
      <c r="J156" s="51">
        <v>18</v>
      </c>
      <c r="K156" s="51">
        <v>100</v>
      </c>
      <c r="L156" s="52">
        <v>0</v>
      </c>
      <c r="M156" s="149">
        <v>2727</v>
      </c>
      <c r="N156" s="170">
        <f>'[1]Connections'!$K$26</f>
        <v>2694</v>
      </c>
      <c r="O156" s="170">
        <v>2747</v>
      </c>
      <c r="P156" s="149">
        <v>100.73340667400072</v>
      </c>
      <c r="Q156" s="263"/>
      <c r="R156" s="263"/>
      <c r="S156" s="230"/>
      <c r="T156" s="261"/>
      <c r="U156" s="227"/>
      <c r="V156" s="220"/>
      <c r="W156" s="231"/>
      <c r="X156" s="261"/>
      <c r="Y156" s="261"/>
      <c r="Z156" s="261"/>
      <c r="AA156" s="261"/>
      <c r="AB156" s="261"/>
      <c r="AC156" s="261"/>
      <c r="AD156" s="261"/>
      <c r="AE156" s="261"/>
      <c r="AF156" s="261"/>
      <c r="AG156" s="261"/>
      <c r="AH156" s="261"/>
      <c r="AI156" s="261"/>
      <c r="AJ156" s="261"/>
      <c r="AK156" s="261"/>
      <c r="AL156" s="261"/>
      <c r="GT156" s="170">
        <v>17</v>
      </c>
      <c r="GU156" s="170">
        <v>17</v>
      </c>
      <c r="GV156" s="170">
        <v>18</v>
      </c>
      <c r="GW156" s="170">
        <v>18</v>
      </c>
      <c r="GX156" s="170">
        <v>2800</v>
      </c>
    </row>
    <row r="157" spans="1:206" s="105" customFormat="1" ht="12" customHeight="1">
      <c r="A157" s="173">
        <v>204030106000000</v>
      </c>
      <c r="B157" s="108">
        <v>6</v>
      </c>
      <c r="C157" s="49" t="s">
        <v>131</v>
      </c>
      <c r="D157" s="171" t="s">
        <v>242</v>
      </c>
      <c r="E157" s="51">
        <v>20</v>
      </c>
      <c r="F157" s="51">
        <v>20</v>
      </c>
      <c r="G157" s="51">
        <v>100</v>
      </c>
      <c r="H157" s="52">
        <v>0</v>
      </c>
      <c r="I157" s="51">
        <v>36</v>
      </c>
      <c r="J157" s="51">
        <v>26</v>
      </c>
      <c r="K157" s="51">
        <v>72.22222222222221</v>
      </c>
      <c r="L157" s="52">
        <v>10</v>
      </c>
      <c r="M157" s="149">
        <v>4631</v>
      </c>
      <c r="N157" s="170">
        <f>'[1]Connections'!$K$27</f>
        <v>4437</v>
      </c>
      <c r="O157" s="170">
        <v>4540</v>
      </c>
      <c r="P157" s="149">
        <v>98.03498164543295</v>
      </c>
      <c r="Q157" s="229"/>
      <c r="R157" s="263"/>
      <c r="S157" s="230"/>
      <c r="T157" s="261"/>
      <c r="U157" s="227"/>
      <c r="V157" s="220"/>
      <c r="W157" s="231"/>
      <c r="X157" s="261"/>
      <c r="Y157" s="261"/>
      <c r="Z157" s="261"/>
      <c r="AA157" s="261"/>
      <c r="AB157" s="261"/>
      <c r="AC157" s="261"/>
      <c r="AD157" s="261"/>
      <c r="AE157" s="261"/>
      <c r="AF157" s="261"/>
      <c r="AG157" s="261"/>
      <c r="AH157" s="261"/>
      <c r="AI157" s="261"/>
      <c r="AJ157" s="261"/>
      <c r="AK157" s="261"/>
      <c r="AL157" s="261"/>
      <c r="GT157" s="170">
        <v>20</v>
      </c>
      <c r="GU157" s="170">
        <v>20</v>
      </c>
      <c r="GV157" s="170">
        <v>36</v>
      </c>
      <c r="GW157" s="170">
        <v>26</v>
      </c>
      <c r="GX157" s="170">
        <v>4700</v>
      </c>
    </row>
    <row r="158" spans="1:206" s="105" customFormat="1" ht="12" customHeight="1">
      <c r="A158" s="173">
        <v>204030107000000</v>
      </c>
      <c r="B158" s="108">
        <v>7</v>
      </c>
      <c r="C158" s="49" t="s">
        <v>103</v>
      </c>
      <c r="D158" s="171" t="s">
        <v>241</v>
      </c>
      <c r="E158" s="51">
        <v>26</v>
      </c>
      <c r="F158" s="51">
        <v>26</v>
      </c>
      <c r="G158" s="51">
        <v>100</v>
      </c>
      <c r="H158" s="52">
        <v>0</v>
      </c>
      <c r="I158" s="51">
        <v>98</v>
      </c>
      <c r="J158" s="51">
        <v>85</v>
      </c>
      <c r="K158" s="51">
        <v>86.73469387755102</v>
      </c>
      <c r="L158" s="52">
        <v>13</v>
      </c>
      <c r="M158" s="149">
        <v>12024</v>
      </c>
      <c r="N158" s="170">
        <f>'[1]Connections'!$K$28</f>
        <v>12977</v>
      </c>
      <c r="O158" s="170">
        <v>13357</v>
      </c>
      <c r="P158" s="149">
        <v>111.08616101131071</v>
      </c>
      <c r="Q158" s="263"/>
      <c r="R158" s="263"/>
      <c r="S158" s="230"/>
      <c r="T158" s="261"/>
      <c r="U158" s="227"/>
      <c r="V158" s="220"/>
      <c r="W158" s="231"/>
      <c r="X158" s="261"/>
      <c r="Y158" s="261"/>
      <c r="Z158" s="261"/>
      <c r="AA158" s="261"/>
      <c r="AB158" s="261"/>
      <c r="AC158" s="261"/>
      <c r="AD158" s="261"/>
      <c r="AE158" s="261"/>
      <c r="AF158" s="261"/>
      <c r="AG158" s="261"/>
      <c r="AH158" s="261"/>
      <c r="AI158" s="261"/>
      <c r="AJ158" s="261"/>
      <c r="AK158" s="261"/>
      <c r="AL158" s="261"/>
      <c r="GT158" s="170">
        <v>26</v>
      </c>
      <c r="GU158" s="170">
        <v>26</v>
      </c>
      <c r="GV158" s="170">
        <v>98</v>
      </c>
      <c r="GW158" s="170">
        <v>85</v>
      </c>
      <c r="GX158" s="170">
        <v>13000</v>
      </c>
    </row>
    <row r="159" spans="1:206" s="105" customFormat="1" ht="12" customHeight="1">
      <c r="A159" s="185"/>
      <c r="B159" s="108"/>
      <c r="C159" s="49"/>
      <c r="D159" s="54"/>
      <c r="E159" s="51"/>
      <c r="F159" s="51"/>
      <c r="G159" s="51"/>
      <c r="H159" s="52"/>
      <c r="I159" s="51"/>
      <c r="J159" s="51"/>
      <c r="K159" s="51"/>
      <c r="L159" s="52"/>
      <c r="M159" s="149"/>
      <c r="N159" s="165"/>
      <c r="O159" s="165"/>
      <c r="P159" s="149"/>
      <c r="Q159" s="265"/>
      <c r="R159" s="264"/>
      <c r="S159" s="230"/>
      <c r="T159" s="261"/>
      <c r="U159" s="227"/>
      <c r="V159" s="220"/>
      <c r="W159" s="231"/>
      <c r="X159" s="261"/>
      <c r="Y159" s="261"/>
      <c r="Z159" s="261"/>
      <c r="AA159" s="261"/>
      <c r="AB159" s="261"/>
      <c r="AC159" s="261"/>
      <c r="AD159" s="261"/>
      <c r="AE159" s="261"/>
      <c r="AF159" s="261"/>
      <c r="AG159" s="261"/>
      <c r="AH159" s="261"/>
      <c r="AI159" s="261"/>
      <c r="AJ159" s="261"/>
      <c r="AK159" s="261"/>
      <c r="AL159" s="261"/>
      <c r="GT159" s="165"/>
      <c r="GU159" s="165"/>
      <c r="GV159" s="165"/>
      <c r="GW159" s="165"/>
      <c r="GX159" s="165"/>
    </row>
    <row r="160" spans="1:206" s="105" customFormat="1" ht="12" customHeight="1">
      <c r="A160" s="186"/>
      <c r="B160" s="325" t="s">
        <v>152</v>
      </c>
      <c r="C160" s="326"/>
      <c r="D160" s="327"/>
      <c r="E160" s="55">
        <v>117</v>
      </c>
      <c r="F160" s="55">
        <v>117</v>
      </c>
      <c r="G160" s="55">
        <v>100</v>
      </c>
      <c r="H160" s="56">
        <v>0</v>
      </c>
      <c r="I160" s="55">
        <v>300</v>
      </c>
      <c r="J160" s="55">
        <v>264</v>
      </c>
      <c r="K160" s="55">
        <v>88</v>
      </c>
      <c r="L160" s="56">
        <v>36</v>
      </c>
      <c r="M160" s="154">
        <v>36850</v>
      </c>
      <c r="N160" s="307">
        <f>SUM(N152:N159)</f>
        <v>36219</v>
      </c>
      <c r="O160" s="55">
        <v>37096</v>
      </c>
      <c r="P160" s="55">
        <v>100.66757123473542</v>
      </c>
      <c r="Q160" s="232"/>
      <c r="R160" s="232"/>
      <c r="S160" s="232"/>
      <c r="T160" s="261"/>
      <c r="U160" s="227"/>
      <c r="V160" s="220"/>
      <c r="W160" s="231"/>
      <c r="X160" s="261"/>
      <c r="Y160" s="261"/>
      <c r="Z160" s="261"/>
      <c r="AA160" s="261"/>
      <c r="AB160" s="261"/>
      <c r="AC160" s="261"/>
      <c r="AD160" s="261"/>
      <c r="AE160" s="261"/>
      <c r="AF160" s="261"/>
      <c r="AG160" s="261"/>
      <c r="AH160" s="261"/>
      <c r="AI160" s="261"/>
      <c r="AJ160" s="261"/>
      <c r="AK160" s="261"/>
      <c r="AL160" s="261"/>
      <c r="GT160" s="55">
        <v>117</v>
      </c>
      <c r="GU160" s="55">
        <v>117</v>
      </c>
      <c r="GV160" s="55">
        <v>300</v>
      </c>
      <c r="GW160" s="55">
        <v>264</v>
      </c>
      <c r="GX160" s="55">
        <v>38100</v>
      </c>
    </row>
    <row r="161" spans="13:206" ht="12.75">
      <c r="M161" s="166"/>
      <c r="N161" s="166"/>
      <c r="U161" s="227"/>
      <c r="V161" s="220"/>
      <c r="W161" s="231"/>
      <c r="GT161" s="167">
        <v>117</v>
      </c>
      <c r="GU161" s="167">
        <v>117</v>
      </c>
      <c r="GV161" s="167">
        <v>300</v>
      </c>
      <c r="GW161" s="167">
        <v>264</v>
      </c>
      <c r="GX161" s="167">
        <v>38100</v>
      </c>
    </row>
    <row r="162" spans="1:38" s="109" customFormat="1" ht="15" customHeight="1">
      <c r="A162" s="330" t="s">
        <v>48</v>
      </c>
      <c r="B162" s="330"/>
      <c r="C162" s="330"/>
      <c r="D162" s="330"/>
      <c r="E162" s="330"/>
      <c r="F162" s="330"/>
      <c r="G162" s="330"/>
      <c r="H162" s="330"/>
      <c r="I162" s="330"/>
      <c r="J162" s="330"/>
      <c r="K162" s="330"/>
      <c r="L162" s="330"/>
      <c r="M162" s="330"/>
      <c r="N162" s="330"/>
      <c r="O162" s="330"/>
      <c r="P162" s="330"/>
      <c r="Q162" s="266"/>
      <c r="R162" s="266"/>
      <c r="S162" s="266"/>
      <c r="T162" s="266"/>
      <c r="U162" s="227"/>
      <c r="V162" s="220"/>
      <c r="W162" s="231"/>
      <c r="X162" s="266"/>
      <c r="Y162" s="266"/>
      <c r="Z162" s="266"/>
      <c r="AA162" s="266"/>
      <c r="AB162" s="266"/>
      <c r="AC162" s="266"/>
      <c r="AD162" s="266"/>
      <c r="AE162" s="266"/>
      <c r="AF162" s="266"/>
      <c r="AG162" s="266"/>
      <c r="AH162" s="266"/>
      <c r="AI162" s="266"/>
      <c r="AJ162" s="266"/>
      <c r="AK162" s="266"/>
      <c r="AL162" s="266"/>
    </row>
    <row r="163" spans="1:38" s="111" customFormat="1" ht="12" customHeight="1">
      <c r="A163" s="331" t="s">
        <v>173</v>
      </c>
      <c r="B163" s="331"/>
      <c r="C163" s="331"/>
      <c r="D163" s="331"/>
      <c r="E163" s="331"/>
      <c r="F163" s="331"/>
      <c r="G163" s="331"/>
      <c r="H163" s="331"/>
      <c r="I163" s="331"/>
      <c r="J163" s="331"/>
      <c r="K163" s="331"/>
      <c r="L163" s="331"/>
      <c r="M163" s="331"/>
      <c r="N163" s="331"/>
      <c r="O163" s="331"/>
      <c r="P163" s="331"/>
      <c r="Q163" s="267"/>
      <c r="R163" s="267"/>
      <c r="S163" s="267"/>
      <c r="T163" s="267"/>
      <c r="U163" s="227"/>
      <c r="V163" s="220"/>
      <c r="W163" s="231"/>
      <c r="X163" s="267"/>
      <c r="Y163" s="267"/>
      <c r="Z163" s="267"/>
      <c r="AA163" s="267"/>
      <c r="AB163" s="267"/>
      <c r="AC163" s="267"/>
      <c r="AD163" s="267"/>
      <c r="AE163" s="267"/>
      <c r="AF163" s="267"/>
      <c r="AG163" s="267"/>
      <c r="AH163" s="267"/>
      <c r="AI163" s="267"/>
      <c r="AJ163" s="267"/>
      <c r="AK163" s="267"/>
      <c r="AL163" s="267"/>
    </row>
    <row r="164" spans="1:38" s="111" customFormat="1" ht="12" customHeight="1">
      <c r="A164" s="110"/>
      <c r="B164" s="110"/>
      <c r="C164" s="110"/>
      <c r="D164" s="110"/>
      <c r="E164" s="110"/>
      <c r="F164" s="110"/>
      <c r="G164" s="110"/>
      <c r="H164" s="110"/>
      <c r="I164" s="110"/>
      <c r="J164" s="110"/>
      <c r="K164" s="110"/>
      <c r="L164" s="110"/>
      <c r="M164" s="207"/>
      <c r="N164" s="293"/>
      <c r="O164" s="110"/>
      <c r="P164" s="110"/>
      <c r="Q164" s="268"/>
      <c r="R164" s="268"/>
      <c r="S164" s="268"/>
      <c r="T164" s="267"/>
      <c r="U164" s="227"/>
      <c r="V164" s="220"/>
      <c r="W164" s="231"/>
      <c r="X164" s="267"/>
      <c r="Y164" s="267"/>
      <c r="Z164" s="267"/>
      <c r="AA164" s="267"/>
      <c r="AB164" s="267"/>
      <c r="AC164" s="267"/>
      <c r="AD164" s="267"/>
      <c r="AE164" s="267"/>
      <c r="AF164" s="267"/>
      <c r="AG164" s="267"/>
      <c r="AH164" s="267"/>
      <c r="AI164" s="267"/>
      <c r="AJ164" s="267"/>
      <c r="AK164" s="267"/>
      <c r="AL164" s="267"/>
    </row>
    <row r="165" spans="1:38" s="111" customFormat="1" ht="12" customHeight="1">
      <c r="A165" s="334" t="s">
        <v>227</v>
      </c>
      <c r="B165" s="334"/>
      <c r="C165" s="334"/>
      <c r="D165" s="334"/>
      <c r="E165" s="334"/>
      <c r="F165" s="334"/>
      <c r="G165" s="334"/>
      <c r="H165" s="334"/>
      <c r="I165" s="334"/>
      <c r="J165" s="334"/>
      <c r="K165" s="334"/>
      <c r="L165" s="334"/>
      <c r="M165" s="334"/>
      <c r="N165" s="334"/>
      <c r="O165" s="334"/>
      <c r="P165" s="334"/>
      <c r="Q165" s="267"/>
      <c r="R165" s="267"/>
      <c r="S165" s="267"/>
      <c r="T165" s="267"/>
      <c r="U165" s="227"/>
      <c r="V165" s="220"/>
      <c r="W165" s="231"/>
      <c r="X165" s="267"/>
      <c r="Y165" s="267"/>
      <c r="Z165" s="267"/>
      <c r="AA165" s="267"/>
      <c r="AB165" s="267"/>
      <c r="AC165" s="267"/>
      <c r="AD165" s="267"/>
      <c r="AE165" s="267"/>
      <c r="AF165" s="267"/>
      <c r="AG165" s="267"/>
      <c r="AH165" s="267"/>
      <c r="AI165" s="267"/>
      <c r="AJ165" s="267"/>
      <c r="AK165" s="267"/>
      <c r="AL165" s="267"/>
    </row>
    <row r="166" spans="1:38" s="111" customFormat="1" ht="12" customHeight="1">
      <c r="A166" s="335"/>
      <c r="B166" s="335"/>
      <c r="C166" s="335"/>
      <c r="D166" s="335"/>
      <c r="E166" s="335"/>
      <c r="F166" s="335"/>
      <c r="G166" s="335"/>
      <c r="H166" s="335"/>
      <c r="I166" s="335"/>
      <c r="J166" s="335"/>
      <c r="K166" s="335"/>
      <c r="L166" s="335"/>
      <c r="M166" s="335"/>
      <c r="N166" s="335"/>
      <c r="O166" s="335"/>
      <c r="P166" s="335"/>
      <c r="Q166" s="267"/>
      <c r="R166" s="267"/>
      <c r="S166" s="267"/>
      <c r="T166" s="267"/>
      <c r="U166" s="227"/>
      <c r="V166" s="220"/>
      <c r="W166" s="231"/>
      <c r="X166" s="267"/>
      <c r="Y166" s="267"/>
      <c r="Z166" s="267"/>
      <c r="AA166" s="267"/>
      <c r="AB166" s="267"/>
      <c r="AC166" s="267"/>
      <c r="AD166" s="267"/>
      <c r="AE166" s="267"/>
      <c r="AF166" s="267"/>
      <c r="AG166" s="267"/>
      <c r="AH166" s="267"/>
      <c r="AI166" s="267"/>
      <c r="AJ166" s="267"/>
      <c r="AK166" s="267"/>
      <c r="AL166" s="267"/>
    </row>
    <row r="167" spans="1:38" s="111" customFormat="1" ht="12" customHeight="1">
      <c r="A167" s="44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209"/>
      <c r="N167" s="295"/>
      <c r="O167" s="44"/>
      <c r="P167" s="44"/>
      <c r="Q167" s="223"/>
      <c r="R167" s="223"/>
      <c r="S167" s="223"/>
      <c r="T167" s="267"/>
      <c r="U167" s="227"/>
      <c r="V167" s="220"/>
      <c r="W167" s="231"/>
      <c r="X167" s="267"/>
      <c r="Y167" s="267"/>
      <c r="Z167" s="267"/>
      <c r="AA167" s="267"/>
      <c r="AB167" s="267"/>
      <c r="AC167" s="267"/>
      <c r="AD167" s="267"/>
      <c r="AE167" s="267"/>
      <c r="AF167" s="267"/>
      <c r="AG167" s="267"/>
      <c r="AH167" s="267"/>
      <c r="AI167" s="267"/>
      <c r="AJ167" s="267"/>
      <c r="AK167" s="267"/>
      <c r="AL167" s="267"/>
    </row>
    <row r="168" spans="1:38" s="199" customFormat="1" ht="12" customHeight="1">
      <c r="A168" s="318" t="s">
        <v>247</v>
      </c>
      <c r="B168" s="336" t="s">
        <v>146</v>
      </c>
      <c r="C168" s="337"/>
      <c r="D168" s="318" t="s">
        <v>248</v>
      </c>
      <c r="E168" s="340" t="s">
        <v>186</v>
      </c>
      <c r="F168" s="341"/>
      <c r="G168" s="341"/>
      <c r="H168" s="342"/>
      <c r="I168" s="340" t="s">
        <v>147</v>
      </c>
      <c r="J168" s="341"/>
      <c r="K168" s="341"/>
      <c r="L168" s="342"/>
      <c r="M168" s="340" t="s">
        <v>187</v>
      </c>
      <c r="N168" s="341"/>
      <c r="O168" s="341"/>
      <c r="P168" s="342"/>
      <c r="Q168" s="310"/>
      <c r="R168" s="310"/>
      <c r="S168" s="310"/>
      <c r="T168" s="224"/>
      <c r="U168" s="227"/>
      <c r="V168" s="220"/>
      <c r="W168" s="231"/>
      <c r="X168" s="224"/>
      <c r="Y168" s="224"/>
      <c r="Z168" s="224"/>
      <c r="AA168" s="224"/>
      <c r="AB168" s="224"/>
      <c r="AC168" s="224"/>
      <c r="AD168" s="224"/>
      <c r="AE168" s="224"/>
      <c r="AF168" s="224"/>
      <c r="AG168" s="224"/>
      <c r="AH168" s="224"/>
      <c r="AI168" s="224"/>
      <c r="AJ168" s="224"/>
      <c r="AK168" s="224"/>
      <c r="AL168" s="224"/>
    </row>
    <row r="169" spans="1:38" s="199" customFormat="1" ht="12" customHeight="1">
      <c r="A169" s="319"/>
      <c r="B169" s="338"/>
      <c r="C169" s="339"/>
      <c r="D169" s="319"/>
      <c r="E169" s="350" t="s">
        <v>148</v>
      </c>
      <c r="F169" s="340" t="s">
        <v>149</v>
      </c>
      <c r="G169" s="342"/>
      <c r="H169" s="350" t="s">
        <v>16</v>
      </c>
      <c r="I169" s="350" t="s">
        <v>148</v>
      </c>
      <c r="J169" s="340" t="s">
        <v>149</v>
      </c>
      <c r="K169" s="342"/>
      <c r="L169" s="350" t="s">
        <v>16</v>
      </c>
      <c r="M169" s="318" t="s">
        <v>249</v>
      </c>
      <c r="N169" s="344" t="s">
        <v>190</v>
      </c>
      <c r="O169" s="345"/>
      <c r="P169" s="346"/>
      <c r="Q169" s="311"/>
      <c r="R169" s="310"/>
      <c r="S169" s="310"/>
      <c r="T169" s="224"/>
      <c r="U169" s="227"/>
      <c r="V169" s="220"/>
      <c r="W169" s="231"/>
      <c r="X169" s="224"/>
      <c r="Y169" s="224"/>
      <c r="Z169" s="224"/>
      <c r="AA169" s="224"/>
      <c r="AB169" s="224"/>
      <c r="AC169" s="224"/>
      <c r="AD169" s="224"/>
      <c r="AE169" s="224"/>
      <c r="AF169" s="224"/>
      <c r="AG169" s="224"/>
      <c r="AH169" s="224"/>
      <c r="AI169" s="224"/>
      <c r="AJ169" s="224"/>
      <c r="AK169" s="224"/>
      <c r="AL169" s="224"/>
    </row>
    <row r="170" spans="1:38" s="199" customFormat="1" ht="22.5">
      <c r="A170" s="320"/>
      <c r="B170" s="352" t="s">
        <v>228</v>
      </c>
      <c r="C170" s="353"/>
      <c r="D170" s="320"/>
      <c r="E170" s="351"/>
      <c r="F170" s="200" t="s">
        <v>192</v>
      </c>
      <c r="G170" s="201" t="s">
        <v>150</v>
      </c>
      <c r="H170" s="351"/>
      <c r="I170" s="351"/>
      <c r="J170" s="200" t="s">
        <v>192</v>
      </c>
      <c r="K170" s="201" t="s">
        <v>150</v>
      </c>
      <c r="L170" s="351"/>
      <c r="M170" s="320"/>
      <c r="N170" s="303" t="s">
        <v>262</v>
      </c>
      <c r="O170" s="303" t="s">
        <v>263</v>
      </c>
      <c r="P170" s="304" t="s">
        <v>150</v>
      </c>
      <c r="Q170" s="311"/>
      <c r="R170" s="225"/>
      <c r="S170" s="226"/>
      <c r="T170" s="224"/>
      <c r="U170" s="227"/>
      <c r="V170" s="220"/>
      <c r="W170" s="231"/>
      <c r="X170" s="224"/>
      <c r="Y170" s="224"/>
      <c r="Z170" s="224"/>
      <c r="AA170" s="224"/>
      <c r="AB170" s="224"/>
      <c r="AC170" s="224"/>
      <c r="AD170" s="224"/>
      <c r="AE170" s="224"/>
      <c r="AF170" s="224"/>
      <c r="AG170" s="224"/>
      <c r="AH170" s="224"/>
      <c r="AI170" s="224"/>
      <c r="AJ170" s="224"/>
      <c r="AK170" s="224"/>
      <c r="AL170" s="224"/>
    </row>
    <row r="171" spans="1:38" s="111" customFormat="1" ht="12" customHeight="1">
      <c r="A171" s="183"/>
      <c r="B171" s="112" t="s">
        <v>151</v>
      </c>
      <c r="D171" s="113"/>
      <c r="E171" s="113"/>
      <c r="F171" s="113"/>
      <c r="G171" s="113"/>
      <c r="H171" s="113"/>
      <c r="I171" s="113"/>
      <c r="J171" s="113"/>
      <c r="K171" s="113"/>
      <c r="L171" s="113"/>
      <c r="M171" s="169"/>
      <c r="N171" s="169"/>
      <c r="O171" s="47"/>
      <c r="P171" s="113"/>
      <c r="Q171" s="269"/>
      <c r="R171" s="227"/>
      <c r="S171" s="267"/>
      <c r="T171" s="267"/>
      <c r="U171" s="227"/>
      <c r="V171" s="220"/>
      <c r="W171" s="231"/>
      <c r="X171" s="267"/>
      <c r="Y171" s="267"/>
      <c r="Z171" s="267"/>
      <c r="AA171" s="267"/>
      <c r="AB171" s="267"/>
      <c r="AC171" s="267"/>
      <c r="AD171" s="267"/>
      <c r="AE171" s="267"/>
      <c r="AF171" s="267"/>
      <c r="AG171" s="267"/>
      <c r="AH171" s="267"/>
      <c r="AI171" s="267"/>
      <c r="AJ171" s="267"/>
      <c r="AK171" s="267"/>
      <c r="AL171" s="267"/>
    </row>
    <row r="172" spans="1:206" s="111" customFormat="1" ht="12" customHeight="1">
      <c r="A172" s="173">
        <v>204040101000000</v>
      </c>
      <c r="B172" s="114">
        <v>1</v>
      </c>
      <c r="C172" s="49" t="s">
        <v>50</v>
      </c>
      <c r="D172" s="50"/>
      <c r="E172" s="51">
        <v>20</v>
      </c>
      <c r="F172" s="51">
        <v>20</v>
      </c>
      <c r="G172" s="51">
        <v>100</v>
      </c>
      <c r="H172" s="52">
        <v>0</v>
      </c>
      <c r="I172" s="51">
        <v>39</v>
      </c>
      <c r="J172" s="51">
        <v>39</v>
      </c>
      <c r="K172" s="51">
        <v>100</v>
      </c>
      <c r="L172" s="52">
        <v>0</v>
      </c>
      <c r="M172" s="149">
        <v>5543</v>
      </c>
      <c r="N172" s="152">
        <v>5288</v>
      </c>
      <c r="O172" s="152">
        <v>5465</v>
      </c>
      <c r="P172" s="149">
        <v>98.59281977268627</v>
      </c>
      <c r="Q172" s="229"/>
      <c r="R172" s="270"/>
      <c r="S172" s="230"/>
      <c r="T172" s="267"/>
      <c r="U172" s="227"/>
      <c r="V172" s="220"/>
      <c r="W172" s="231"/>
      <c r="X172" s="267"/>
      <c r="Y172" s="267"/>
      <c r="Z172" s="267"/>
      <c r="AA172" s="267"/>
      <c r="AB172" s="267"/>
      <c r="AC172" s="267"/>
      <c r="AD172" s="267"/>
      <c r="AE172" s="267"/>
      <c r="AF172" s="267"/>
      <c r="AG172" s="267"/>
      <c r="AH172" s="267"/>
      <c r="AI172" s="267"/>
      <c r="AJ172" s="267"/>
      <c r="AK172" s="267"/>
      <c r="AL172" s="267"/>
      <c r="GT172" s="152">
        <v>20</v>
      </c>
      <c r="GU172" s="152">
        <v>20</v>
      </c>
      <c r="GV172" s="152">
        <v>39</v>
      </c>
      <c r="GW172" s="152">
        <v>39</v>
      </c>
      <c r="GX172" s="152">
        <v>5000</v>
      </c>
    </row>
    <row r="173" spans="1:206" s="111" customFormat="1" ht="12" customHeight="1">
      <c r="A173" s="173">
        <v>204040102000000</v>
      </c>
      <c r="B173" s="114">
        <v>2</v>
      </c>
      <c r="C173" s="49" t="s">
        <v>97</v>
      </c>
      <c r="D173" s="50"/>
      <c r="E173" s="51">
        <v>8</v>
      </c>
      <c r="F173" s="51">
        <v>8</v>
      </c>
      <c r="G173" s="51">
        <v>100</v>
      </c>
      <c r="H173" s="52">
        <v>0</v>
      </c>
      <c r="I173" s="51">
        <v>10</v>
      </c>
      <c r="J173" s="51">
        <v>8</v>
      </c>
      <c r="K173" s="51">
        <v>80</v>
      </c>
      <c r="L173" s="52">
        <v>2</v>
      </c>
      <c r="M173" s="149">
        <v>2269</v>
      </c>
      <c r="N173" s="152">
        <v>896</v>
      </c>
      <c r="O173" s="152">
        <v>1508</v>
      </c>
      <c r="P173" s="149">
        <v>66.46099603349494</v>
      </c>
      <c r="Q173" s="229"/>
      <c r="R173" s="270"/>
      <c r="S173" s="230"/>
      <c r="T173" s="267"/>
      <c r="U173" s="227"/>
      <c r="V173" s="220"/>
      <c r="W173" s="231"/>
      <c r="X173" s="267"/>
      <c r="Y173" s="267"/>
      <c r="Z173" s="267"/>
      <c r="AA173" s="267"/>
      <c r="AB173" s="267"/>
      <c r="AC173" s="267"/>
      <c r="AD173" s="267"/>
      <c r="AE173" s="267"/>
      <c r="AF173" s="267"/>
      <c r="AG173" s="267"/>
      <c r="AH173" s="267"/>
      <c r="AI173" s="267"/>
      <c r="AJ173" s="267"/>
      <c r="AK173" s="267"/>
      <c r="AL173" s="267"/>
      <c r="GT173" s="152">
        <v>8</v>
      </c>
      <c r="GU173" s="152">
        <v>8</v>
      </c>
      <c r="GV173" s="152">
        <v>10</v>
      </c>
      <c r="GW173" s="152">
        <v>8</v>
      </c>
      <c r="GX173" s="152">
        <v>2000</v>
      </c>
    </row>
    <row r="174" spans="1:206" s="111" customFormat="1" ht="12" customHeight="1">
      <c r="A174" s="173">
        <v>204040103000000</v>
      </c>
      <c r="B174" s="114">
        <v>3</v>
      </c>
      <c r="C174" s="49" t="s">
        <v>132</v>
      </c>
      <c r="D174" s="50"/>
      <c r="E174" s="51">
        <v>18</v>
      </c>
      <c r="F174" s="51">
        <v>18</v>
      </c>
      <c r="G174" s="51">
        <v>100</v>
      </c>
      <c r="H174" s="52">
        <v>0</v>
      </c>
      <c r="I174" s="51">
        <v>23</v>
      </c>
      <c r="J174" s="51">
        <v>11</v>
      </c>
      <c r="K174" s="51">
        <v>47.82608695652174</v>
      </c>
      <c r="L174" s="52">
        <v>12</v>
      </c>
      <c r="M174" s="149">
        <v>4873</v>
      </c>
      <c r="N174" s="152">
        <v>3273</v>
      </c>
      <c r="O174" s="152">
        <v>3664</v>
      </c>
      <c r="P174" s="149">
        <v>75.1898214652165</v>
      </c>
      <c r="Q174" s="229"/>
      <c r="R174" s="270"/>
      <c r="S174" s="230"/>
      <c r="T174" s="267"/>
      <c r="U174" s="227"/>
      <c r="V174" s="220"/>
      <c r="W174" s="231"/>
      <c r="X174" s="267"/>
      <c r="Y174" s="267"/>
      <c r="Z174" s="267"/>
      <c r="AA174" s="267"/>
      <c r="AB174" s="267"/>
      <c r="AC174" s="267"/>
      <c r="AD174" s="267"/>
      <c r="AE174" s="267"/>
      <c r="AF174" s="267"/>
      <c r="AG174" s="267"/>
      <c r="AH174" s="267"/>
      <c r="AI174" s="267"/>
      <c r="AJ174" s="267"/>
      <c r="AK174" s="267"/>
      <c r="AL174" s="267"/>
      <c r="GT174" s="152">
        <v>18</v>
      </c>
      <c r="GU174" s="152">
        <v>18</v>
      </c>
      <c r="GV174" s="152">
        <v>23</v>
      </c>
      <c r="GW174" s="152">
        <v>11</v>
      </c>
      <c r="GX174" s="152">
        <v>5000</v>
      </c>
    </row>
    <row r="175" spans="1:206" s="111" customFormat="1" ht="12" customHeight="1">
      <c r="A175" s="173">
        <v>204040104000000</v>
      </c>
      <c r="B175" s="114">
        <v>4</v>
      </c>
      <c r="C175" s="49" t="s">
        <v>171</v>
      </c>
      <c r="D175" s="50"/>
      <c r="E175" s="51">
        <v>12</v>
      </c>
      <c r="F175" s="51">
        <v>12</v>
      </c>
      <c r="G175" s="51">
        <v>100</v>
      </c>
      <c r="H175" s="52">
        <v>0</v>
      </c>
      <c r="I175" s="51">
        <v>7</v>
      </c>
      <c r="J175" s="51">
        <v>6</v>
      </c>
      <c r="K175" s="51">
        <v>85.71428571428571</v>
      </c>
      <c r="L175" s="52">
        <v>1</v>
      </c>
      <c r="M175" s="149">
        <v>2504</v>
      </c>
      <c r="N175" s="152">
        <v>1435</v>
      </c>
      <c r="O175" s="152">
        <v>1957</v>
      </c>
      <c r="P175" s="149">
        <v>78.15495207667732</v>
      </c>
      <c r="Q175" s="229"/>
      <c r="R175" s="270"/>
      <c r="S175" s="230"/>
      <c r="T175" s="267"/>
      <c r="U175" s="227"/>
      <c r="V175" s="220"/>
      <c r="W175" s="231"/>
      <c r="X175" s="267"/>
      <c r="Y175" s="267"/>
      <c r="Z175" s="267"/>
      <c r="AA175" s="267"/>
      <c r="AB175" s="267"/>
      <c r="AC175" s="267"/>
      <c r="AD175" s="267"/>
      <c r="AE175" s="267"/>
      <c r="AF175" s="267"/>
      <c r="AG175" s="267"/>
      <c r="AH175" s="267"/>
      <c r="AI175" s="267"/>
      <c r="AJ175" s="267"/>
      <c r="AK175" s="267"/>
      <c r="AL175" s="267"/>
      <c r="GT175" s="152">
        <v>12</v>
      </c>
      <c r="GU175" s="152">
        <v>12</v>
      </c>
      <c r="GV175" s="152">
        <v>7</v>
      </c>
      <c r="GW175" s="152">
        <v>6</v>
      </c>
      <c r="GX175" s="152">
        <v>2000</v>
      </c>
    </row>
    <row r="176" spans="1:206" s="111" customFormat="1" ht="12" customHeight="1">
      <c r="A176" s="173">
        <v>204040105000000</v>
      </c>
      <c r="B176" s="114">
        <v>5</v>
      </c>
      <c r="C176" s="49" t="s">
        <v>99</v>
      </c>
      <c r="D176" s="50"/>
      <c r="E176" s="51">
        <v>55</v>
      </c>
      <c r="F176" s="51">
        <v>55</v>
      </c>
      <c r="G176" s="51">
        <v>100</v>
      </c>
      <c r="H176" s="52">
        <v>0</v>
      </c>
      <c r="I176" s="51">
        <v>83</v>
      </c>
      <c r="J176" s="51">
        <v>61</v>
      </c>
      <c r="K176" s="51">
        <v>73.49397590361446</v>
      </c>
      <c r="L176" s="52">
        <v>22</v>
      </c>
      <c r="M176" s="149">
        <v>19091</v>
      </c>
      <c r="N176" s="152">
        <v>14458</v>
      </c>
      <c r="O176" s="152">
        <v>15821</v>
      </c>
      <c r="P176" s="149">
        <v>82.87151013566601</v>
      </c>
      <c r="Q176" s="229"/>
      <c r="R176" s="270"/>
      <c r="S176" s="230"/>
      <c r="T176" s="267"/>
      <c r="U176" s="227"/>
      <c r="V176" s="220"/>
      <c r="W176" s="231"/>
      <c r="X176" s="267"/>
      <c r="Y176" s="267"/>
      <c r="Z176" s="267"/>
      <c r="AA176" s="267"/>
      <c r="AB176" s="267"/>
      <c r="AC176" s="267"/>
      <c r="AD176" s="267"/>
      <c r="AE176" s="267"/>
      <c r="AF176" s="267"/>
      <c r="AG176" s="267"/>
      <c r="AH176" s="267"/>
      <c r="AI176" s="267"/>
      <c r="AJ176" s="267"/>
      <c r="AK176" s="267"/>
      <c r="AL176" s="267"/>
      <c r="GT176" s="152">
        <v>55</v>
      </c>
      <c r="GU176" s="152">
        <v>55</v>
      </c>
      <c r="GV176" s="152">
        <v>83</v>
      </c>
      <c r="GW176" s="152">
        <v>61</v>
      </c>
      <c r="GX176" s="152">
        <v>19000</v>
      </c>
    </row>
    <row r="177" spans="1:206" s="111" customFormat="1" ht="12" customHeight="1">
      <c r="A177" s="173">
        <v>204040106000000</v>
      </c>
      <c r="B177" s="114">
        <v>6</v>
      </c>
      <c r="C177" s="49" t="s">
        <v>100</v>
      </c>
      <c r="D177" s="50"/>
      <c r="E177" s="51">
        <v>26</v>
      </c>
      <c r="F177" s="51">
        <v>26</v>
      </c>
      <c r="G177" s="51">
        <v>100</v>
      </c>
      <c r="H177" s="52">
        <v>0</v>
      </c>
      <c r="I177" s="51">
        <v>16</v>
      </c>
      <c r="J177" s="51">
        <v>10</v>
      </c>
      <c r="K177" s="51">
        <v>62.5</v>
      </c>
      <c r="L177" s="52">
        <v>6</v>
      </c>
      <c r="M177" s="149">
        <v>6133</v>
      </c>
      <c r="N177" s="152">
        <v>4717</v>
      </c>
      <c r="O177" s="152">
        <v>5800</v>
      </c>
      <c r="P177" s="149">
        <v>94.57035708462416</v>
      </c>
      <c r="Q177" s="229"/>
      <c r="R177" s="270"/>
      <c r="S177" s="230"/>
      <c r="T177" s="267"/>
      <c r="U177" s="227"/>
      <c r="V177" s="220"/>
      <c r="W177" s="231"/>
      <c r="X177" s="267"/>
      <c r="Y177" s="267"/>
      <c r="Z177" s="267"/>
      <c r="AA177" s="267"/>
      <c r="AB177" s="267"/>
      <c r="AC177" s="267"/>
      <c r="AD177" s="267"/>
      <c r="AE177" s="267"/>
      <c r="AF177" s="267"/>
      <c r="AG177" s="267"/>
      <c r="AH177" s="267"/>
      <c r="AI177" s="267"/>
      <c r="AJ177" s="267"/>
      <c r="AK177" s="267"/>
      <c r="AL177" s="267"/>
      <c r="GT177" s="152">
        <v>26</v>
      </c>
      <c r="GU177" s="152">
        <v>26</v>
      </c>
      <c r="GV177" s="152">
        <v>16</v>
      </c>
      <c r="GW177" s="152">
        <v>10</v>
      </c>
      <c r="GX177" s="152">
        <v>6000</v>
      </c>
    </row>
    <row r="178" spans="1:206" s="111" customFormat="1" ht="12" customHeight="1">
      <c r="A178" s="173">
        <v>204040107000000</v>
      </c>
      <c r="B178" s="114">
        <v>7</v>
      </c>
      <c r="C178" s="65" t="s">
        <v>221</v>
      </c>
      <c r="D178" s="50"/>
      <c r="E178" s="51">
        <v>22</v>
      </c>
      <c r="F178" s="51">
        <v>22</v>
      </c>
      <c r="G178" s="51">
        <v>100</v>
      </c>
      <c r="H178" s="52">
        <v>0</v>
      </c>
      <c r="I178" s="51">
        <v>7</v>
      </c>
      <c r="J178" s="51">
        <v>6</v>
      </c>
      <c r="K178" s="51">
        <v>85.71428571428571</v>
      </c>
      <c r="L178" s="52">
        <v>1</v>
      </c>
      <c r="M178" s="149">
        <v>2790</v>
      </c>
      <c r="N178" s="152">
        <v>1172</v>
      </c>
      <c r="O178" s="152">
        <v>1691</v>
      </c>
      <c r="P178" s="149">
        <v>60.60931899641577</v>
      </c>
      <c r="Q178" s="229"/>
      <c r="R178" s="270"/>
      <c r="S178" s="230"/>
      <c r="T178" s="267"/>
      <c r="U178" s="227"/>
      <c r="V178" s="220"/>
      <c r="W178" s="231"/>
      <c r="X178" s="267"/>
      <c r="Y178" s="267"/>
      <c r="Z178" s="267"/>
      <c r="AA178" s="267"/>
      <c r="AB178" s="267"/>
      <c r="AC178" s="267"/>
      <c r="AD178" s="267"/>
      <c r="AE178" s="267"/>
      <c r="AF178" s="267"/>
      <c r="AG178" s="267"/>
      <c r="AH178" s="267"/>
      <c r="AI178" s="267"/>
      <c r="AJ178" s="267"/>
      <c r="AK178" s="267"/>
      <c r="AL178" s="267"/>
      <c r="GT178" s="152">
        <v>22</v>
      </c>
      <c r="GU178" s="152">
        <v>22</v>
      </c>
      <c r="GV178" s="152">
        <v>7</v>
      </c>
      <c r="GW178" s="152">
        <v>6</v>
      </c>
      <c r="GX178" s="152">
        <v>2000</v>
      </c>
    </row>
    <row r="179" spans="1:206" s="111" customFormat="1" ht="12" customHeight="1">
      <c r="A179" s="173">
        <v>204040108000000</v>
      </c>
      <c r="B179" s="114">
        <v>8</v>
      </c>
      <c r="C179" s="49" t="s">
        <v>101</v>
      </c>
      <c r="D179" s="50"/>
      <c r="E179" s="51">
        <v>24</v>
      </c>
      <c r="F179" s="51">
        <v>24</v>
      </c>
      <c r="G179" s="51">
        <v>100</v>
      </c>
      <c r="H179" s="52">
        <v>0</v>
      </c>
      <c r="I179" s="51">
        <v>42</v>
      </c>
      <c r="J179" s="51">
        <v>24</v>
      </c>
      <c r="K179" s="51">
        <v>57.14285714285714</v>
      </c>
      <c r="L179" s="52">
        <v>18</v>
      </c>
      <c r="M179" s="149">
        <v>7593</v>
      </c>
      <c r="N179" s="152">
        <v>4092</v>
      </c>
      <c r="O179" s="152">
        <v>4692</v>
      </c>
      <c r="P179" s="149">
        <v>61.79375740813907</v>
      </c>
      <c r="Q179" s="229"/>
      <c r="R179" s="270"/>
      <c r="S179" s="230"/>
      <c r="T179" s="267"/>
      <c r="U179" s="227"/>
      <c r="V179" s="220"/>
      <c r="W179" s="231"/>
      <c r="X179" s="267"/>
      <c r="Y179" s="267"/>
      <c r="Z179" s="267"/>
      <c r="AA179" s="267"/>
      <c r="AB179" s="267"/>
      <c r="AC179" s="267"/>
      <c r="AD179" s="267"/>
      <c r="AE179" s="267"/>
      <c r="AF179" s="267"/>
      <c r="AG179" s="267"/>
      <c r="AH179" s="267"/>
      <c r="AI179" s="267"/>
      <c r="AJ179" s="267"/>
      <c r="AK179" s="267"/>
      <c r="AL179" s="267"/>
      <c r="GT179" s="152">
        <v>25</v>
      </c>
      <c r="GU179" s="152">
        <v>25</v>
      </c>
      <c r="GV179" s="152">
        <v>40</v>
      </c>
      <c r="GW179" s="152">
        <v>25</v>
      </c>
      <c r="GX179" s="152">
        <v>7000</v>
      </c>
    </row>
    <row r="180" spans="1:206" s="111" customFormat="1" ht="12" customHeight="1">
      <c r="A180" s="173">
        <v>204040109000000</v>
      </c>
      <c r="B180" s="114">
        <v>9</v>
      </c>
      <c r="C180" s="49" t="s">
        <v>62</v>
      </c>
      <c r="D180" s="50"/>
      <c r="E180" s="51">
        <v>11</v>
      </c>
      <c r="F180" s="51">
        <v>11</v>
      </c>
      <c r="G180" s="51">
        <v>100</v>
      </c>
      <c r="H180" s="52">
        <v>0</v>
      </c>
      <c r="I180" s="51">
        <v>13</v>
      </c>
      <c r="J180" s="51">
        <v>3</v>
      </c>
      <c r="K180" s="51">
        <v>23.076923076923077</v>
      </c>
      <c r="L180" s="52">
        <v>10</v>
      </c>
      <c r="M180" s="149">
        <v>2080</v>
      </c>
      <c r="N180" s="152">
        <v>1342</v>
      </c>
      <c r="O180" s="152">
        <v>1473</v>
      </c>
      <c r="P180" s="149">
        <v>70.8173076923077</v>
      </c>
      <c r="Q180" s="229"/>
      <c r="R180" s="270"/>
      <c r="S180" s="230"/>
      <c r="T180" s="267"/>
      <c r="U180" s="227"/>
      <c r="V180" s="220"/>
      <c r="W180" s="231"/>
      <c r="X180" s="267"/>
      <c r="Y180" s="267"/>
      <c r="Z180" s="267"/>
      <c r="AA180" s="267"/>
      <c r="AB180" s="267"/>
      <c r="AC180" s="267"/>
      <c r="AD180" s="267"/>
      <c r="AE180" s="267"/>
      <c r="AF180" s="267"/>
      <c r="AG180" s="267"/>
      <c r="AH180" s="267"/>
      <c r="AI180" s="267"/>
      <c r="AJ180" s="267"/>
      <c r="AK180" s="267"/>
      <c r="AL180" s="267"/>
      <c r="GT180" s="152">
        <v>11</v>
      </c>
      <c r="GU180" s="152">
        <v>11</v>
      </c>
      <c r="GV180" s="152">
        <v>13</v>
      </c>
      <c r="GW180" s="152">
        <v>3</v>
      </c>
      <c r="GX180" s="152">
        <v>2000</v>
      </c>
    </row>
    <row r="181" spans="1:206" s="111" customFormat="1" ht="12" customHeight="1">
      <c r="A181" s="173">
        <v>204040110000000</v>
      </c>
      <c r="B181" s="114">
        <v>10</v>
      </c>
      <c r="C181" s="49" t="s">
        <v>36</v>
      </c>
      <c r="D181" s="50"/>
      <c r="E181" s="51">
        <v>10</v>
      </c>
      <c r="F181" s="51">
        <v>10</v>
      </c>
      <c r="G181" s="51">
        <v>100</v>
      </c>
      <c r="H181" s="52">
        <v>0</v>
      </c>
      <c r="I181" s="51">
        <v>3</v>
      </c>
      <c r="J181" s="51">
        <v>1</v>
      </c>
      <c r="K181" s="51">
        <v>33.33333333333333</v>
      </c>
      <c r="L181" s="52">
        <v>2</v>
      </c>
      <c r="M181" s="149">
        <v>1880</v>
      </c>
      <c r="N181" s="152">
        <v>1475</v>
      </c>
      <c r="O181" s="152">
        <v>1504</v>
      </c>
      <c r="P181" s="149">
        <v>80</v>
      </c>
      <c r="Q181" s="229"/>
      <c r="R181" s="270"/>
      <c r="S181" s="230"/>
      <c r="T181" s="267"/>
      <c r="U181" s="227"/>
      <c r="V181" s="220"/>
      <c r="W181" s="231"/>
      <c r="X181" s="267"/>
      <c r="Y181" s="267"/>
      <c r="Z181" s="267"/>
      <c r="AA181" s="267"/>
      <c r="AB181" s="267"/>
      <c r="AC181" s="267"/>
      <c r="AD181" s="267"/>
      <c r="AE181" s="267"/>
      <c r="AF181" s="267"/>
      <c r="AG181" s="267"/>
      <c r="AH181" s="267"/>
      <c r="AI181" s="267"/>
      <c r="AJ181" s="267"/>
      <c r="AK181" s="267"/>
      <c r="AL181" s="267"/>
      <c r="GT181" s="152">
        <v>10</v>
      </c>
      <c r="GU181" s="152">
        <v>10</v>
      </c>
      <c r="GV181" s="152">
        <v>3</v>
      </c>
      <c r="GW181" s="152">
        <v>1</v>
      </c>
      <c r="GX181" s="152">
        <v>2000</v>
      </c>
    </row>
    <row r="182" spans="1:206" s="111" customFormat="1" ht="12" customHeight="1">
      <c r="A182" s="173">
        <v>204040111000000</v>
      </c>
      <c r="B182" s="114">
        <v>11</v>
      </c>
      <c r="C182" s="49" t="s">
        <v>12</v>
      </c>
      <c r="D182" s="50"/>
      <c r="E182" s="51">
        <v>14</v>
      </c>
      <c r="F182" s="51">
        <v>14</v>
      </c>
      <c r="G182" s="51">
        <v>100</v>
      </c>
      <c r="H182" s="52">
        <v>0</v>
      </c>
      <c r="I182" s="51">
        <v>15</v>
      </c>
      <c r="J182" s="51">
        <v>8</v>
      </c>
      <c r="K182" s="51">
        <v>53.333333333333336</v>
      </c>
      <c r="L182" s="52">
        <v>7</v>
      </c>
      <c r="M182" s="149">
        <v>5666</v>
      </c>
      <c r="N182" s="152">
        <v>4309</v>
      </c>
      <c r="O182" s="152">
        <v>4660</v>
      </c>
      <c r="P182" s="149">
        <v>82.24496999647018</v>
      </c>
      <c r="Q182" s="229"/>
      <c r="R182" s="270"/>
      <c r="S182" s="230"/>
      <c r="T182" s="267"/>
      <c r="U182" s="227"/>
      <c r="V182" s="220"/>
      <c r="W182" s="231"/>
      <c r="X182" s="267"/>
      <c r="Y182" s="267"/>
      <c r="Z182" s="267"/>
      <c r="AA182" s="267"/>
      <c r="AB182" s="267"/>
      <c r="AC182" s="267"/>
      <c r="AD182" s="267"/>
      <c r="AE182" s="267"/>
      <c r="AF182" s="267"/>
      <c r="AG182" s="267"/>
      <c r="AH182" s="267"/>
      <c r="AI182" s="267"/>
      <c r="AJ182" s="267"/>
      <c r="AK182" s="267"/>
      <c r="AL182" s="267"/>
      <c r="GT182" s="152">
        <v>14</v>
      </c>
      <c r="GU182" s="152">
        <v>14</v>
      </c>
      <c r="GV182" s="152">
        <v>15</v>
      </c>
      <c r="GW182" s="152">
        <v>8</v>
      </c>
      <c r="GX182" s="152">
        <v>5000</v>
      </c>
    </row>
    <row r="183" spans="1:206" s="111" customFormat="1" ht="12" customHeight="1">
      <c r="A183" s="173">
        <v>204040112000000</v>
      </c>
      <c r="B183" s="114">
        <v>12</v>
      </c>
      <c r="C183" s="49" t="s">
        <v>75</v>
      </c>
      <c r="D183" s="50"/>
      <c r="E183" s="51">
        <v>16</v>
      </c>
      <c r="F183" s="51">
        <v>16</v>
      </c>
      <c r="G183" s="51">
        <v>100</v>
      </c>
      <c r="H183" s="52">
        <v>0</v>
      </c>
      <c r="I183" s="51">
        <v>25</v>
      </c>
      <c r="J183" s="51">
        <v>14</v>
      </c>
      <c r="K183" s="51">
        <v>56.00000000000001</v>
      </c>
      <c r="L183" s="52">
        <v>11</v>
      </c>
      <c r="M183" s="149">
        <v>3907</v>
      </c>
      <c r="N183" s="152">
        <v>2495</v>
      </c>
      <c r="O183" s="152">
        <v>2653</v>
      </c>
      <c r="P183" s="149">
        <v>67.9037624776043</v>
      </c>
      <c r="Q183" s="229"/>
      <c r="R183" s="270"/>
      <c r="S183" s="230"/>
      <c r="T183" s="267"/>
      <c r="U183" s="227"/>
      <c r="V183" s="220"/>
      <c r="W183" s="231"/>
      <c r="X183" s="267"/>
      <c r="Y183" s="267"/>
      <c r="Z183" s="267"/>
      <c r="AA183" s="267"/>
      <c r="AB183" s="267"/>
      <c r="AC183" s="267"/>
      <c r="AD183" s="267"/>
      <c r="AE183" s="267"/>
      <c r="AF183" s="267"/>
      <c r="AG183" s="267"/>
      <c r="AH183" s="267"/>
      <c r="AI183" s="267"/>
      <c r="AJ183" s="267"/>
      <c r="AK183" s="267"/>
      <c r="AL183" s="267"/>
      <c r="GT183" s="152">
        <v>16</v>
      </c>
      <c r="GU183" s="152">
        <v>16</v>
      </c>
      <c r="GV183" s="152">
        <v>25</v>
      </c>
      <c r="GW183" s="152">
        <v>14</v>
      </c>
      <c r="GX183" s="152">
        <v>4000</v>
      </c>
    </row>
    <row r="184" spans="1:206" s="111" customFormat="1" ht="12" customHeight="1">
      <c r="A184" s="173">
        <v>204040113000000</v>
      </c>
      <c r="B184" s="114">
        <v>13</v>
      </c>
      <c r="C184" s="49" t="s">
        <v>0</v>
      </c>
      <c r="D184" s="50"/>
      <c r="E184" s="51">
        <v>7</v>
      </c>
      <c r="F184" s="51">
        <v>7</v>
      </c>
      <c r="G184" s="51">
        <v>100</v>
      </c>
      <c r="H184" s="52">
        <v>0</v>
      </c>
      <c r="I184" s="51">
        <v>5</v>
      </c>
      <c r="J184" s="51">
        <v>4</v>
      </c>
      <c r="K184" s="51">
        <v>80</v>
      </c>
      <c r="L184" s="52">
        <v>1</v>
      </c>
      <c r="M184" s="149">
        <v>1644</v>
      </c>
      <c r="N184" s="152">
        <v>560</v>
      </c>
      <c r="O184" s="152">
        <v>563</v>
      </c>
      <c r="P184" s="149">
        <v>34.24574209245742</v>
      </c>
      <c r="Q184" s="229"/>
      <c r="R184" s="270"/>
      <c r="S184" s="230"/>
      <c r="T184" s="267"/>
      <c r="U184" s="227"/>
      <c r="V184" s="220"/>
      <c r="W184" s="231"/>
      <c r="X184" s="267"/>
      <c r="Y184" s="267"/>
      <c r="Z184" s="267"/>
      <c r="AA184" s="267"/>
      <c r="AB184" s="267"/>
      <c r="AC184" s="267"/>
      <c r="AD184" s="267"/>
      <c r="AE184" s="267"/>
      <c r="AF184" s="267"/>
      <c r="AG184" s="267"/>
      <c r="AH184" s="267"/>
      <c r="AI184" s="267"/>
      <c r="AJ184" s="267"/>
      <c r="AK184" s="267"/>
      <c r="AL184" s="267"/>
      <c r="GT184" s="152">
        <v>7</v>
      </c>
      <c r="GU184" s="152">
        <v>7</v>
      </c>
      <c r="GV184" s="152">
        <v>5</v>
      </c>
      <c r="GW184" s="152">
        <v>4</v>
      </c>
      <c r="GX184" s="152">
        <v>1000</v>
      </c>
    </row>
    <row r="185" spans="1:206" s="111" customFormat="1" ht="12" customHeight="1">
      <c r="A185" s="173">
        <v>204040114000000</v>
      </c>
      <c r="B185" s="114">
        <v>14</v>
      </c>
      <c r="C185" s="49" t="s">
        <v>135</v>
      </c>
      <c r="D185" s="50"/>
      <c r="E185" s="51">
        <v>16</v>
      </c>
      <c r="F185" s="51">
        <v>16</v>
      </c>
      <c r="G185" s="51">
        <v>100</v>
      </c>
      <c r="H185" s="52">
        <v>0</v>
      </c>
      <c r="I185" s="51">
        <v>9</v>
      </c>
      <c r="J185" s="51">
        <v>2</v>
      </c>
      <c r="K185" s="51">
        <v>22.22222222222222</v>
      </c>
      <c r="L185" s="52">
        <v>7</v>
      </c>
      <c r="M185" s="149">
        <v>3215</v>
      </c>
      <c r="N185" s="152">
        <v>2324</v>
      </c>
      <c r="O185" s="152">
        <v>2801</v>
      </c>
      <c r="P185" s="149">
        <v>87.12286158631414</v>
      </c>
      <c r="Q185" s="229"/>
      <c r="R185" s="270"/>
      <c r="S185" s="230"/>
      <c r="T185" s="267"/>
      <c r="U185" s="227"/>
      <c r="V185" s="220"/>
      <c r="W185" s="231"/>
      <c r="X185" s="267"/>
      <c r="Y185" s="267"/>
      <c r="Z185" s="267"/>
      <c r="AA185" s="267"/>
      <c r="AB185" s="267"/>
      <c r="AC185" s="267"/>
      <c r="AD185" s="267"/>
      <c r="AE185" s="267"/>
      <c r="AF185" s="267"/>
      <c r="AG185" s="267"/>
      <c r="AH185" s="267"/>
      <c r="AI185" s="267"/>
      <c r="AJ185" s="267"/>
      <c r="AK185" s="267"/>
      <c r="AL185" s="267"/>
      <c r="GT185" s="152">
        <v>16</v>
      </c>
      <c r="GU185" s="152">
        <v>16</v>
      </c>
      <c r="GV185" s="152">
        <v>9</v>
      </c>
      <c r="GW185" s="152">
        <v>2</v>
      </c>
      <c r="GX185" s="152">
        <v>3000</v>
      </c>
    </row>
    <row r="186" spans="1:206" s="111" customFormat="1" ht="12" customHeight="1">
      <c r="A186" s="174"/>
      <c r="B186" s="115" t="s">
        <v>153</v>
      </c>
      <c r="C186" s="49"/>
      <c r="D186" s="50"/>
      <c r="E186" s="51"/>
      <c r="F186" s="51"/>
      <c r="G186" s="51"/>
      <c r="H186" s="52"/>
      <c r="I186" s="51"/>
      <c r="J186" s="51"/>
      <c r="K186" s="51"/>
      <c r="L186" s="52"/>
      <c r="M186" s="149"/>
      <c r="N186" s="152"/>
      <c r="O186" s="152"/>
      <c r="P186" s="149"/>
      <c r="Q186" s="229"/>
      <c r="R186" s="270"/>
      <c r="S186" s="230"/>
      <c r="T186" s="267"/>
      <c r="U186" s="227"/>
      <c r="V186" s="220"/>
      <c r="W186" s="231"/>
      <c r="X186" s="267"/>
      <c r="Y186" s="267"/>
      <c r="Z186" s="267"/>
      <c r="AA186" s="267"/>
      <c r="AB186" s="267"/>
      <c r="AC186" s="267"/>
      <c r="AD186" s="267"/>
      <c r="AE186" s="267"/>
      <c r="AF186" s="267"/>
      <c r="AG186" s="267"/>
      <c r="AH186" s="267"/>
      <c r="AI186" s="267"/>
      <c r="AJ186" s="267"/>
      <c r="AK186" s="267"/>
      <c r="AL186" s="267"/>
      <c r="GT186" s="152"/>
      <c r="GU186" s="152"/>
      <c r="GV186" s="152"/>
      <c r="GW186" s="152"/>
      <c r="GX186" s="152"/>
    </row>
    <row r="187" spans="1:206" s="111" customFormat="1" ht="12" customHeight="1">
      <c r="A187" s="173">
        <v>204040201000000</v>
      </c>
      <c r="B187" s="114">
        <v>15</v>
      </c>
      <c r="C187" s="49" t="s">
        <v>126</v>
      </c>
      <c r="D187" s="50"/>
      <c r="E187" s="51">
        <v>47</v>
      </c>
      <c r="F187" s="51">
        <v>47</v>
      </c>
      <c r="G187" s="51">
        <v>100</v>
      </c>
      <c r="H187" s="52">
        <v>0</v>
      </c>
      <c r="I187" s="51">
        <v>17</v>
      </c>
      <c r="J187" s="51">
        <v>8</v>
      </c>
      <c r="K187" s="51">
        <v>47.05882352941176</v>
      </c>
      <c r="L187" s="52">
        <v>9</v>
      </c>
      <c r="M187" s="149">
        <v>6514</v>
      </c>
      <c r="N187" s="152">
        <v>4334</v>
      </c>
      <c r="O187" s="152">
        <v>6268</v>
      </c>
      <c r="P187" s="149">
        <v>96.2235185753761</v>
      </c>
      <c r="Q187" s="229"/>
      <c r="R187" s="270"/>
      <c r="S187" s="230"/>
      <c r="T187" s="267"/>
      <c r="U187" s="227"/>
      <c r="V187" s="220"/>
      <c r="W187" s="231"/>
      <c r="X187" s="267"/>
      <c r="Y187" s="267"/>
      <c r="Z187" s="267"/>
      <c r="AA187" s="267"/>
      <c r="AB187" s="267"/>
      <c r="AC187" s="267"/>
      <c r="AD187" s="267"/>
      <c r="AE187" s="267"/>
      <c r="AF187" s="267"/>
      <c r="AG187" s="267"/>
      <c r="AH187" s="267"/>
      <c r="AI187" s="267"/>
      <c r="AJ187" s="267"/>
      <c r="AK187" s="267"/>
      <c r="AL187" s="267"/>
      <c r="GT187" s="152">
        <v>46</v>
      </c>
      <c r="GU187" s="152">
        <v>46</v>
      </c>
      <c r="GV187" s="152">
        <v>17</v>
      </c>
      <c r="GW187" s="152">
        <v>8</v>
      </c>
      <c r="GX187" s="152">
        <v>6000</v>
      </c>
    </row>
    <row r="188" spans="1:206" s="111" customFormat="1" ht="12" customHeight="1">
      <c r="A188" s="173">
        <v>204040202000000</v>
      </c>
      <c r="B188" s="114">
        <v>16</v>
      </c>
      <c r="C188" s="49" t="s">
        <v>133</v>
      </c>
      <c r="D188" s="50"/>
      <c r="E188" s="51">
        <v>26</v>
      </c>
      <c r="F188" s="51">
        <v>26</v>
      </c>
      <c r="G188" s="51">
        <v>100</v>
      </c>
      <c r="H188" s="52">
        <v>0</v>
      </c>
      <c r="I188" s="51">
        <v>14</v>
      </c>
      <c r="J188" s="51">
        <v>12</v>
      </c>
      <c r="K188" s="51">
        <v>85.71428571428571</v>
      </c>
      <c r="L188" s="52">
        <v>2</v>
      </c>
      <c r="M188" s="149">
        <v>5263</v>
      </c>
      <c r="N188" s="152">
        <v>2841</v>
      </c>
      <c r="O188" s="152">
        <v>3922</v>
      </c>
      <c r="P188" s="149">
        <v>74.5202356070682</v>
      </c>
      <c r="Q188" s="229"/>
      <c r="R188" s="270"/>
      <c r="S188" s="230"/>
      <c r="T188" s="267"/>
      <c r="U188" s="227"/>
      <c r="V188" s="220"/>
      <c r="W188" s="231"/>
      <c r="X188" s="267"/>
      <c r="Y188" s="267"/>
      <c r="Z188" s="267"/>
      <c r="AA188" s="267"/>
      <c r="AB188" s="267"/>
      <c r="AC188" s="267"/>
      <c r="AD188" s="267"/>
      <c r="AE188" s="267"/>
      <c r="AF188" s="267"/>
      <c r="AG188" s="267"/>
      <c r="AH188" s="267"/>
      <c r="AI188" s="267"/>
      <c r="AJ188" s="267"/>
      <c r="AK188" s="267"/>
      <c r="AL188" s="267"/>
      <c r="GT188" s="152">
        <v>26</v>
      </c>
      <c r="GU188" s="152">
        <v>26</v>
      </c>
      <c r="GV188" s="152">
        <v>14</v>
      </c>
      <c r="GW188" s="152">
        <v>12</v>
      </c>
      <c r="GX188" s="152">
        <v>5000</v>
      </c>
    </row>
    <row r="189" spans="1:206" s="111" customFormat="1" ht="12" customHeight="1">
      <c r="A189" s="173">
        <v>204040203000000</v>
      </c>
      <c r="B189" s="114">
        <v>17</v>
      </c>
      <c r="C189" s="49" t="s">
        <v>121</v>
      </c>
      <c r="D189" s="50"/>
      <c r="E189" s="51">
        <v>56</v>
      </c>
      <c r="F189" s="51">
        <v>56</v>
      </c>
      <c r="G189" s="51">
        <v>100</v>
      </c>
      <c r="H189" s="52">
        <v>0</v>
      </c>
      <c r="I189" s="51">
        <v>47</v>
      </c>
      <c r="J189" s="51">
        <v>24</v>
      </c>
      <c r="K189" s="51">
        <v>51.06382978723404</v>
      </c>
      <c r="L189" s="52">
        <v>23</v>
      </c>
      <c r="M189" s="149">
        <v>12283</v>
      </c>
      <c r="N189" s="152">
        <v>8359</v>
      </c>
      <c r="O189" s="152">
        <v>9173</v>
      </c>
      <c r="P189" s="149">
        <v>74.6804526581454</v>
      </c>
      <c r="Q189" s="229"/>
      <c r="R189" s="270"/>
      <c r="S189" s="230"/>
      <c r="T189" s="267"/>
      <c r="U189" s="227"/>
      <c r="V189" s="220"/>
      <c r="W189" s="231"/>
      <c r="X189" s="267"/>
      <c r="Y189" s="267"/>
      <c r="Z189" s="267"/>
      <c r="AA189" s="267"/>
      <c r="AB189" s="267"/>
      <c r="AC189" s="267"/>
      <c r="AD189" s="267"/>
      <c r="AE189" s="267"/>
      <c r="AF189" s="267"/>
      <c r="AG189" s="267"/>
      <c r="AH189" s="267"/>
      <c r="AI189" s="267"/>
      <c r="AJ189" s="267"/>
      <c r="AK189" s="267"/>
      <c r="AL189" s="267"/>
      <c r="GT189" s="152">
        <v>56</v>
      </c>
      <c r="GU189" s="152">
        <v>56</v>
      </c>
      <c r="GV189" s="152">
        <v>47</v>
      </c>
      <c r="GW189" s="152">
        <v>24</v>
      </c>
      <c r="GX189" s="152">
        <v>12000</v>
      </c>
    </row>
    <row r="190" spans="1:206" s="111" customFormat="1" ht="12" customHeight="1">
      <c r="A190" s="173">
        <v>204040204000000</v>
      </c>
      <c r="B190" s="114">
        <v>18</v>
      </c>
      <c r="C190" s="49" t="s">
        <v>122</v>
      </c>
      <c r="D190" s="50"/>
      <c r="E190" s="51">
        <v>15</v>
      </c>
      <c r="F190" s="51">
        <v>15</v>
      </c>
      <c r="G190" s="51">
        <v>100</v>
      </c>
      <c r="H190" s="52">
        <v>0</v>
      </c>
      <c r="I190" s="51">
        <v>15</v>
      </c>
      <c r="J190" s="51">
        <v>8</v>
      </c>
      <c r="K190" s="51">
        <v>53.333333333333336</v>
      </c>
      <c r="L190" s="52">
        <v>7</v>
      </c>
      <c r="M190" s="149">
        <v>2483</v>
      </c>
      <c r="N190" s="152">
        <v>1504</v>
      </c>
      <c r="O190" s="152">
        <v>2052</v>
      </c>
      <c r="P190" s="149">
        <v>82.64196536447845</v>
      </c>
      <c r="Q190" s="229"/>
      <c r="R190" s="270"/>
      <c r="S190" s="230"/>
      <c r="T190" s="267"/>
      <c r="U190" s="227"/>
      <c r="V190" s="220"/>
      <c r="W190" s="231"/>
      <c r="X190" s="267"/>
      <c r="Y190" s="267"/>
      <c r="Z190" s="267"/>
      <c r="AA190" s="267"/>
      <c r="AB190" s="267"/>
      <c r="AC190" s="267"/>
      <c r="AD190" s="267"/>
      <c r="AE190" s="267"/>
      <c r="AF190" s="267"/>
      <c r="AG190" s="267"/>
      <c r="AH190" s="267"/>
      <c r="AI190" s="267"/>
      <c r="AJ190" s="267"/>
      <c r="AK190" s="267"/>
      <c r="AL190" s="267"/>
      <c r="GT190" s="152">
        <v>15</v>
      </c>
      <c r="GU190" s="152">
        <v>15</v>
      </c>
      <c r="GV190" s="152">
        <v>15</v>
      </c>
      <c r="GW190" s="152">
        <v>8</v>
      </c>
      <c r="GX190" s="152">
        <v>2000</v>
      </c>
    </row>
    <row r="191" spans="1:206" s="111" customFormat="1" ht="12" customHeight="1">
      <c r="A191" s="173">
        <v>204040205000000</v>
      </c>
      <c r="B191" s="114">
        <v>19</v>
      </c>
      <c r="C191" s="49" t="s">
        <v>123</v>
      </c>
      <c r="D191" s="50"/>
      <c r="E191" s="51">
        <v>53</v>
      </c>
      <c r="F191" s="51">
        <v>53</v>
      </c>
      <c r="G191" s="51">
        <v>100</v>
      </c>
      <c r="H191" s="52">
        <v>0</v>
      </c>
      <c r="I191" s="51">
        <v>13</v>
      </c>
      <c r="J191" s="51">
        <v>7</v>
      </c>
      <c r="K191" s="51">
        <v>53.84615384615385</v>
      </c>
      <c r="L191" s="52">
        <v>6</v>
      </c>
      <c r="M191" s="149">
        <v>7133</v>
      </c>
      <c r="N191" s="152">
        <v>2416</v>
      </c>
      <c r="O191" s="152">
        <v>4193</v>
      </c>
      <c r="P191" s="149">
        <v>58.783120706575076</v>
      </c>
      <c r="Q191" s="229"/>
      <c r="R191" s="270"/>
      <c r="S191" s="230"/>
      <c r="T191" s="267"/>
      <c r="U191" s="227"/>
      <c r="V191" s="220"/>
      <c r="W191" s="231"/>
      <c r="X191" s="267"/>
      <c r="Y191" s="267"/>
      <c r="Z191" s="267"/>
      <c r="AA191" s="267"/>
      <c r="AB191" s="267"/>
      <c r="AC191" s="267"/>
      <c r="AD191" s="267"/>
      <c r="AE191" s="267"/>
      <c r="AF191" s="267"/>
      <c r="AG191" s="267"/>
      <c r="AH191" s="267"/>
      <c r="AI191" s="267"/>
      <c r="AJ191" s="267"/>
      <c r="AK191" s="267"/>
      <c r="AL191" s="267"/>
      <c r="GT191" s="152">
        <v>53</v>
      </c>
      <c r="GU191" s="152">
        <v>53</v>
      </c>
      <c r="GV191" s="152">
        <v>13</v>
      </c>
      <c r="GW191" s="152">
        <v>7</v>
      </c>
      <c r="GX191" s="152">
        <v>7000</v>
      </c>
    </row>
    <row r="192" spans="1:206" s="111" customFormat="1" ht="12" customHeight="1">
      <c r="A192" s="173">
        <v>204040206000000</v>
      </c>
      <c r="B192" s="114">
        <v>20</v>
      </c>
      <c r="C192" s="49" t="s">
        <v>124</v>
      </c>
      <c r="D192" s="50"/>
      <c r="E192" s="51">
        <v>13</v>
      </c>
      <c r="F192" s="51">
        <v>13</v>
      </c>
      <c r="G192" s="51">
        <v>100</v>
      </c>
      <c r="H192" s="52">
        <v>0</v>
      </c>
      <c r="I192" s="51">
        <v>3</v>
      </c>
      <c r="J192" s="51">
        <v>3</v>
      </c>
      <c r="K192" s="51">
        <v>100</v>
      </c>
      <c r="L192" s="52">
        <v>0</v>
      </c>
      <c r="M192" s="149">
        <v>2785</v>
      </c>
      <c r="N192" s="152">
        <v>1418</v>
      </c>
      <c r="O192" s="152">
        <v>1883</v>
      </c>
      <c r="P192" s="149">
        <v>67.61220825852783</v>
      </c>
      <c r="Q192" s="229"/>
      <c r="R192" s="270"/>
      <c r="S192" s="230"/>
      <c r="T192" s="267"/>
      <c r="U192" s="227"/>
      <c r="V192" s="220"/>
      <c r="W192" s="231"/>
      <c r="X192" s="267"/>
      <c r="Y192" s="267"/>
      <c r="Z192" s="267"/>
      <c r="AA192" s="267"/>
      <c r="AB192" s="267"/>
      <c r="AC192" s="267"/>
      <c r="AD192" s="267"/>
      <c r="AE192" s="267"/>
      <c r="AF192" s="267"/>
      <c r="AG192" s="267"/>
      <c r="AH192" s="267"/>
      <c r="AI192" s="267"/>
      <c r="AJ192" s="267"/>
      <c r="AK192" s="267"/>
      <c r="AL192" s="267"/>
      <c r="GT192" s="152">
        <v>13</v>
      </c>
      <c r="GU192" s="152">
        <v>13</v>
      </c>
      <c r="GV192" s="152">
        <v>3</v>
      </c>
      <c r="GW192" s="152">
        <v>3</v>
      </c>
      <c r="GX192" s="152">
        <v>2000</v>
      </c>
    </row>
    <row r="193" spans="1:206" s="111" customFormat="1" ht="12" customHeight="1">
      <c r="A193" s="173">
        <v>204040207000000</v>
      </c>
      <c r="B193" s="114">
        <v>21</v>
      </c>
      <c r="C193" s="49" t="s">
        <v>125</v>
      </c>
      <c r="D193" s="50"/>
      <c r="E193" s="51">
        <v>32</v>
      </c>
      <c r="F193" s="51">
        <v>32</v>
      </c>
      <c r="G193" s="51">
        <v>100</v>
      </c>
      <c r="H193" s="52">
        <v>0</v>
      </c>
      <c r="I193" s="51">
        <v>14</v>
      </c>
      <c r="J193" s="51">
        <v>9</v>
      </c>
      <c r="K193" s="51">
        <v>64.28571428571429</v>
      </c>
      <c r="L193" s="52">
        <v>5</v>
      </c>
      <c r="M193" s="149">
        <v>6957</v>
      </c>
      <c r="N193" s="152">
        <v>5170</v>
      </c>
      <c r="O193" s="152">
        <v>7480</v>
      </c>
      <c r="P193" s="149">
        <v>107.5176081644387</v>
      </c>
      <c r="Q193" s="229"/>
      <c r="R193" s="270"/>
      <c r="S193" s="230"/>
      <c r="T193" s="267"/>
      <c r="U193" s="227"/>
      <c r="V193" s="220"/>
      <c r="W193" s="231"/>
      <c r="X193" s="267"/>
      <c r="Y193" s="267"/>
      <c r="Z193" s="267"/>
      <c r="AA193" s="267"/>
      <c r="AB193" s="267"/>
      <c r="AC193" s="267"/>
      <c r="AD193" s="267"/>
      <c r="AE193" s="267"/>
      <c r="AF193" s="267"/>
      <c r="AG193" s="267"/>
      <c r="AH193" s="267"/>
      <c r="AI193" s="267"/>
      <c r="AJ193" s="267"/>
      <c r="AK193" s="267"/>
      <c r="AL193" s="267"/>
      <c r="GT193" s="152">
        <v>32</v>
      </c>
      <c r="GU193" s="152">
        <v>32</v>
      </c>
      <c r="GV193" s="152">
        <v>14</v>
      </c>
      <c r="GW193" s="152">
        <v>9</v>
      </c>
      <c r="GX193" s="152">
        <v>7000</v>
      </c>
    </row>
    <row r="194" spans="1:206" s="111" customFormat="1" ht="12" customHeight="1">
      <c r="A194" s="173">
        <v>204040208000000</v>
      </c>
      <c r="B194" s="114">
        <v>22</v>
      </c>
      <c r="C194" s="49" t="s">
        <v>66</v>
      </c>
      <c r="D194" s="50"/>
      <c r="E194" s="51">
        <v>26</v>
      </c>
      <c r="F194" s="51">
        <v>26</v>
      </c>
      <c r="G194" s="51">
        <v>100</v>
      </c>
      <c r="H194" s="52">
        <v>0</v>
      </c>
      <c r="I194" s="51">
        <v>39</v>
      </c>
      <c r="J194" s="51">
        <v>19</v>
      </c>
      <c r="K194" s="51">
        <v>48.717948717948715</v>
      </c>
      <c r="L194" s="52">
        <v>20</v>
      </c>
      <c r="M194" s="149">
        <v>6115</v>
      </c>
      <c r="N194" s="152">
        <v>3888</v>
      </c>
      <c r="O194" s="152">
        <v>4703</v>
      </c>
      <c r="P194" s="149">
        <v>76.90923957481603</v>
      </c>
      <c r="Q194" s="229"/>
      <c r="R194" s="270"/>
      <c r="S194" s="230"/>
      <c r="T194" s="267"/>
      <c r="U194" s="227"/>
      <c r="V194" s="220"/>
      <c r="W194" s="231"/>
      <c r="X194" s="267"/>
      <c r="Y194" s="267"/>
      <c r="Z194" s="267"/>
      <c r="AA194" s="267"/>
      <c r="AB194" s="267"/>
      <c r="AC194" s="267"/>
      <c r="AD194" s="267"/>
      <c r="AE194" s="267"/>
      <c r="AF194" s="267"/>
      <c r="AG194" s="267"/>
      <c r="AH194" s="267"/>
      <c r="AI194" s="267"/>
      <c r="AJ194" s="267"/>
      <c r="AK194" s="267"/>
      <c r="AL194" s="267"/>
      <c r="GT194" s="152">
        <v>26</v>
      </c>
      <c r="GU194" s="152">
        <v>26</v>
      </c>
      <c r="GV194" s="152">
        <v>39</v>
      </c>
      <c r="GW194" s="152">
        <v>19</v>
      </c>
      <c r="GX194" s="152">
        <v>6000</v>
      </c>
    </row>
    <row r="195" spans="1:206" s="111" customFormat="1" ht="12" customHeight="1">
      <c r="A195" s="173">
        <v>204040209000000</v>
      </c>
      <c r="B195" s="114">
        <v>23</v>
      </c>
      <c r="C195" s="49" t="s">
        <v>13</v>
      </c>
      <c r="D195" s="50"/>
      <c r="E195" s="51">
        <v>16</v>
      </c>
      <c r="F195" s="51">
        <v>16</v>
      </c>
      <c r="G195" s="51">
        <v>100</v>
      </c>
      <c r="H195" s="52">
        <v>0</v>
      </c>
      <c r="I195" s="51">
        <v>35</v>
      </c>
      <c r="J195" s="51">
        <v>8</v>
      </c>
      <c r="K195" s="51">
        <v>22.857142857142858</v>
      </c>
      <c r="L195" s="52">
        <v>27</v>
      </c>
      <c r="M195" s="149">
        <v>5106</v>
      </c>
      <c r="N195" s="152">
        <v>3049</v>
      </c>
      <c r="O195" s="152">
        <v>3518</v>
      </c>
      <c r="P195" s="149">
        <v>68.89933411672541</v>
      </c>
      <c r="Q195" s="229"/>
      <c r="R195" s="270"/>
      <c r="S195" s="230"/>
      <c r="T195" s="267"/>
      <c r="U195" s="227"/>
      <c r="V195" s="220"/>
      <c r="W195" s="231"/>
      <c r="X195" s="267"/>
      <c r="Y195" s="267"/>
      <c r="Z195" s="267"/>
      <c r="AA195" s="267"/>
      <c r="AB195" s="267"/>
      <c r="AC195" s="267"/>
      <c r="AD195" s="267"/>
      <c r="AE195" s="267"/>
      <c r="AF195" s="267"/>
      <c r="AG195" s="267"/>
      <c r="AH195" s="267"/>
      <c r="AI195" s="267"/>
      <c r="AJ195" s="267"/>
      <c r="AK195" s="267"/>
      <c r="AL195" s="267"/>
      <c r="GT195" s="152">
        <v>16</v>
      </c>
      <c r="GU195" s="152">
        <v>16</v>
      </c>
      <c r="GV195" s="152">
        <v>35</v>
      </c>
      <c r="GW195" s="152">
        <v>8</v>
      </c>
      <c r="GX195" s="152">
        <v>5000</v>
      </c>
    </row>
    <row r="196" spans="1:206" s="111" customFormat="1" ht="12" customHeight="1">
      <c r="A196" s="173">
        <v>204040210000000</v>
      </c>
      <c r="B196" s="114">
        <v>24</v>
      </c>
      <c r="C196" s="49" t="s">
        <v>172</v>
      </c>
      <c r="D196" s="54"/>
      <c r="E196" s="51">
        <v>26</v>
      </c>
      <c r="F196" s="51">
        <v>26</v>
      </c>
      <c r="G196" s="51">
        <v>100</v>
      </c>
      <c r="H196" s="52">
        <v>0</v>
      </c>
      <c r="I196" s="51">
        <v>11</v>
      </c>
      <c r="J196" s="51">
        <v>7</v>
      </c>
      <c r="K196" s="51">
        <v>63.63636363636363</v>
      </c>
      <c r="L196" s="52">
        <v>4</v>
      </c>
      <c r="M196" s="149">
        <v>2735</v>
      </c>
      <c r="N196" s="153">
        <v>65</v>
      </c>
      <c r="O196" s="153">
        <v>391</v>
      </c>
      <c r="P196" s="149">
        <v>14.296160877513712</v>
      </c>
      <c r="Q196" s="229"/>
      <c r="R196" s="270"/>
      <c r="S196" s="230"/>
      <c r="T196" s="267"/>
      <c r="U196" s="227"/>
      <c r="V196" s="220"/>
      <c r="W196" s="231"/>
      <c r="X196" s="267"/>
      <c r="Y196" s="267"/>
      <c r="Z196" s="267"/>
      <c r="AA196" s="267"/>
      <c r="AB196" s="267"/>
      <c r="AC196" s="267"/>
      <c r="AD196" s="267"/>
      <c r="AE196" s="267"/>
      <c r="AF196" s="267"/>
      <c r="AG196" s="267"/>
      <c r="AH196" s="267"/>
      <c r="AI196" s="267"/>
      <c r="AJ196" s="267"/>
      <c r="AK196" s="267"/>
      <c r="AL196" s="267"/>
      <c r="GT196" s="153">
        <v>26</v>
      </c>
      <c r="GU196" s="153">
        <v>26</v>
      </c>
      <c r="GV196" s="153">
        <v>10</v>
      </c>
      <c r="GW196" s="153">
        <v>0</v>
      </c>
      <c r="GX196" s="153">
        <v>2000</v>
      </c>
    </row>
    <row r="197" spans="1:206" s="111" customFormat="1" ht="12" customHeight="1">
      <c r="A197" s="184"/>
      <c r="B197" s="325" t="s">
        <v>152</v>
      </c>
      <c r="C197" s="326"/>
      <c r="D197" s="327"/>
      <c r="E197" s="55">
        <v>569</v>
      </c>
      <c r="F197" s="55">
        <v>569</v>
      </c>
      <c r="G197" s="55">
        <v>100</v>
      </c>
      <c r="H197" s="56">
        <v>0</v>
      </c>
      <c r="I197" s="55">
        <v>505</v>
      </c>
      <c r="J197" s="55">
        <v>302</v>
      </c>
      <c r="K197" s="55">
        <v>59.8019801980198</v>
      </c>
      <c r="L197" s="56">
        <v>203</v>
      </c>
      <c r="M197" s="154">
        <v>126562</v>
      </c>
      <c r="N197" s="308">
        <f>SUM(N171:N196)</f>
        <v>80880</v>
      </c>
      <c r="O197" s="154">
        <v>97835</v>
      </c>
      <c r="P197" s="154">
        <v>77.30203378581248</v>
      </c>
      <c r="Q197" s="232"/>
      <c r="R197" s="271"/>
      <c r="S197" s="271"/>
      <c r="T197" s="271"/>
      <c r="U197" s="227"/>
      <c r="V197" s="220"/>
      <c r="W197" s="231"/>
      <c r="X197" s="267"/>
      <c r="Y197" s="267"/>
      <c r="Z197" s="267"/>
      <c r="AA197" s="267"/>
      <c r="AB197" s="267"/>
      <c r="AC197" s="267"/>
      <c r="AD197" s="267"/>
      <c r="AE197" s="267"/>
      <c r="AF197" s="267"/>
      <c r="AG197" s="267"/>
      <c r="AH197" s="267"/>
      <c r="AI197" s="267"/>
      <c r="AJ197" s="267"/>
      <c r="AK197" s="267"/>
      <c r="AL197" s="267"/>
      <c r="GT197" s="154">
        <v>569</v>
      </c>
      <c r="GU197" s="154">
        <v>569</v>
      </c>
      <c r="GV197" s="154">
        <v>502</v>
      </c>
      <c r="GW197" s="154">
        <v>296</v>
      </c>
      <c r="GX197" s="154">
        <v>119000</v>
      </c>
    </row>
    <row r="198" spans="13:206" ht="12.75">
      <c r="M198" s="166"/>
      <c r="N198" s="166"/>
      <c r="O198" s="144"/>
      <c r="P198" s="144"/>
      <c r="R198" s="256"/>
      <c r="S198" s="256"/>
      <c r="U198" s="227"/>
      <c r="V198" s="220"/>
      <c r="W198" s="231"/>
      <c r="GT198" s="166">
        <v>569</v>
      </c>
      <c r="GU198" s="166">
        <v>569</v>
      </c>
      <c r="GV198" s="166">
        <v>502</v>
      </c>
      <c r="GW198" s="166">
        <v>296</v>
      </c>
      <c r="GX198" s="166">
        <v>119000</v>
      </c>
    </row>
    <row r="199" spans="1:38" s="116" customFormat="1" ht="15" customHeight="1">
      <c r="A199" s="363" t="s">
        <v>1</v>
      </c>
      <c r="B199" s="363"/>
      <c r="C199" s="363"/>
      <c r="D199" s="363"/>
      <c r="E199" s="363"/>
      <c r="F199" s="363"/>
      <c r="G199" s="363"/>
      <c r="H199" s="363"/>
      <c r="I199" s="363"/>
      <c r="J199" s="363"/>
      <c r="K199" s="363"/>
      <c r="L199" s="363"/>
      <c r="M199" s="363"/>
      <c r="N199" s="363"/>
      <c r="O199" s="363"/>
      <c r="P199" s="363"/>
      <c r="Q199" s="272"/>
      <c r="R199" s="272"/>
      <c r="S199" s="272"/>
      <c r="T199" s="272"/>
      <c r="U199" s="227"/>
      <c r="V199" s="220"/>
      <c r="W199" s="231"/>
      <c r="X199" s="272"/>
      <c r="Y199" s="272"/>
      <c r="Z199" s="272"/>
      <c r="AA199" s="272"/>
      <c r="AB199" s="272"/>
      <c r="AC199" s="272"/>
      <c r="AD199" s="272"/>
      <c r="AE199" s="272"/>
      <c r="AF199" s="272"/>
      <c r="AG199" s="272"/>
      <c r="AH199" s="272"/>
      <c r="AI199" s="272"/>
      <c r="AJ199" s="272"/>
      <c r="AK199" s="272"/>
      <c r="AL199" s="272"/>
    </row>
    <row r="200" spans="1:38" s="118" customFormat="1" ht="12" customHeight="1">
      <c r="A200" s="364" t="s">
        <v>176</v>
      </c>
      <c r="B200" s="364"/>
      <c r="C200" s="364"/>
      <c r="D200" s="364"/>
      <c r="E200" s="364"/>
      <c r="F200" s="364"/>
      <c r="G200" s="364"/>
      <c r="H200" s="364"/>
      <c r="I200" s="364"/>
      <c r="J200" s="364"/>
      <c r="K200" s="364"/>
      <c r="L200" s="364"/>
      <c r="M200" s="364"/>
      <c r="N200" s="364"/>
      <c r="O200" s="364"/>
      <c r="P200" s="364"/>
      <c r="Q200" s="273"/>
      <c r="R200" s="273"/>
      <c r="S200" s="273"/>
      <c r="T200" s="273"/>
      <c r="U200" s="227"/>
      <c r="V200" s="220"/>
      <c r="W200" s="231"/>
      <c r="X200" s="273"/>
      <c r="Y200" s="273"/>
      <c r="Z200" s="273"/>
      <c r="AA200" s="273"/>
      <c r="AB200" s="273"/>
      <c r="AC200" s="273"/>
      <c r="AD200" s="273"/>
      <c r="AE200" s="273"/>
      <c r="AF200" s="273"/>
      <c r="AG200" s="273"/>
      <c r="AH200" s="273"/>
      <c r="AI200" s="273"/>
      <c r="AJ200" s="273"/>
      <c r="AK200" s="273"/>
      <c r="AL200" s="273"/>
    </row>
    <row r="201" spans="1:38" s="118" customFormat="1" ht="12" customHeight="1">
      <c r="A201" s="117"/>
      <c r="B201" s="117"/>
      <c r="C201" s="117"/>
      <c r="D201" s="117"/>
      <c r="E201" s="117"/>
      <c r="F201" s="117"/>
      <c r="G201" s="117"/>
      <c r="H201" s="117"/>
      <c r="I201" s="117"/>
      <c r="J201" s="117"/>
      <c r="K201" s="117"/>
      <c r="L201" s="117"/>
      <c r="M201" s="216"/>
      <c r="N201" s="302"/>
      <c r="O201" s="117"/>
      <c r="P201" s="117"/>
      <c r="Q201" s="274"/>
      <c r="R201" s="274"/>
      <c r="S201" s="274"/>
      <c r="T201" s="273"/>
      <c r="U201" s="227"/>
      <c r="V201" s="220"/>
      <c r="W201" s="231"/>
      <c r="X201" s="273"/>
      <c r="Y201" s="273"/>
      <c r="Z201" s="273"/>
      <c r="AA201" s="273"/>
      <c r="AB201" s="273"/>
      <c r="AC201" s="273"/>
      <c r="AD201" s="273"/>
      <c r="AE201" s="273"/>
      <c r="AF201" s="273"/>
      <c r="AG201" s="273"/>
      <c r="AH201" s="273"/>
      <c r="AI201" s="273"/>
      <c r="AJ201" s="273"/>
      <c r="AK201" s="273"/>
      <c r="AL201" s="273"/>
    </row>
    <row r="202" spans="1:38" s="118" customFormat="1" ht="12" customHeight="1">
      <c r="A202" s="334" t="s">
        <v>227</v>
      </c>
      <c r="B202" s="334"/>
      <c r="C202" s="334"/>
      <c r="D202" s="334"/>
      <c r="E202" s="334"/>
      <c r="F202" s="334"/>
      <c r="G202" s="334"/>
      <c r="H202" s="334"/>
      <c r="I202" s="334"/>
      <c r="J202" s="334"/>
      <c r="K202" s="334"/>
      <c r="L202" s="334"/>
      <c r="M202" s="334"/>
      <c r="N202" s="334"/>
      <c r="O202" s="334"/>
      <c r="P202" s="334"/>
      <c r="Q202" s="273"/>
      <c r="R202" s="273"/>
      <c r="S202" s="273"/>
      <c r="T202" s="273"/>
      <c r="U202" s="227"/>
      <c r="V202" s="220"/>
      <c r="W202" s="231"/>
      <c r="X202" s="273"/>
      <c r="Y202" s="273"/>
      <c r="Z202" s="273"/>
      <c r="AA202" s="273"/>
      <c r="AB202" s="273"/>
      <c r="AC202" s="273"/>
      <c r="AD202" s="273"/>
      <c r="AE202" s="273"/>
      <c r="AF202" s="273"/>
      <c r="AG202" s="273"/>
      <c r="AH202" s="273"/>
      <c r="AI202" s="273"/>
      <c r="AJ202" s="273"/>
      <c r="AK202" s="273"/>
      <c r="AL202" s="273"/>
    </row>
    <row r="203" spans="1:38" s="118" customFormat="1" ht="12" customHeight="1">
      <c r="A203" s="335"/>
      <c r="B203" s="335"/>
      <c r="C203" s="335"/>
      <c r="D203" s="335"/>
      <c r="E203" s="335"/>
      <c r="F203" s="335"/>
      <c r="G203" s="335"/>
      <c r="H203" s="335"/>
      <c r="I203" s="335"/>
      <c r="J203" s="335"/>
      <c r="K203" s="335"/>
      <c r="L203" s="335"/>
      <c r="M203" s="335"/>
      <c r="N203" s="335"/>
      <c r="O203" s="335"/>
      <c r="P203" s="335"/>
      <c r="Q203" s="273"/>
      <c r="R203" s="273"/>
      <c r="S203" s="273"/>
      <c r="T203" s="273"/>
      <c r="U203" s="227"/>
      <c r="V203" s="220"/>
      <c r="W203" s="231"/>
      <c r="X203" s="273"/>
      <c r="Y203" s="273"/>
      <c r="Z203" s="273"/>
      <c r="AA203" s="273"/>
      <c r="AB203" s="273"/>
      <c r="AC203" s="273"/>
      <c r="AD203" s="273"/>
      <c r="AE203" s="273"/>
      <c r="AF203" s="273"/>
      <c r="AG203" s="273"/>
      <c r="AH203" s="273"/>
      <c r="AI203" s="273"/>
      <c r="AJ203" s="273"/>
      <c r="AK203" s="273"/>
      <c r="AL203" s="273"/>
    </row>
    <row r="204" spans="1:38" s="118" customFormat="1" ht="12" customHeight="1">
      <c r="A204" s="44"/>
      <c r="B204" s="44"/>
      <c r="C204" s="44"/>
      <c r="D204" s="44"/>
      <c r="E204" s="44"/>
      <c r="F204" s="44"/>
      <c r="G204" s="44"/>
      <c r="H204" s="44"/>
      <c r="I204" s="44"/>
      <c r="J204" s="44"/>
      <c r="K204" s="44"/>
      <c r="L204" s="44"/>
      <c r="M204" s="209"/>
      <c r="N204" s="295"/>
      <c r="O204" s="44"/>
      <c r="P204" s="44"/>
      <c r="Q204" s="223"/>
      <c r="R204" s="223"/>
      <c r="S204" s="223"/>
      <c r="T204" s="273"/>
      <c r="U204" s="227"/>
      <c r="V204" s="220"/>
      <c r="W204" s="231"/>
      <c r="X204" s="273"/>
      <c r="Y204" s="273"/>
      <c r="Z204" s="273"/>
      <c r="AA204" s="273"/>
      <c r="AB204" s="273"/>
      <c r="AC204" s="273"/>
      <c r="AD204" s="273"/>
      <c r="AE204" s="273"/>
      <c r="AF204" s="273"/>
      <c r="AG204" s="273"/>
      <c r="AH204" s="273"/>
      <c r="AI204" s="273"/>
      <c r="AJ204" s="273"/>
      <c r="AK204" s="273"/>
      <c r="AL204" s="273"/>
    </row>
    <row r="205" spans="1:38" s="199" customFormat="1" ht="12" customHeight="1">
      <c r="A205" s="318" t="s">
        <v>247</v>
      </c>
      <c r="B205" s="336" t="s">
        <v>146</v>
      </c>
      <c r="C205" s="337"/>
      <c r="D205" s="318" t="s">
        <v>248</v>
      </c>
      <c r="E205" s="340" t="s">
        <v>186</v>
      </c>
      <c r="F205" s="341"/>
      <c r="G205" s="341"/>
      <c r="H205" s="342"/>
      <c r="I205" s="340" t="s">
        <v>147</v>
      </c>
      <c r="J205" s="341"/>
      <c r="K205" s="341"/>
      <c r="L205" s="342"/>
      <c r="M205" s="340" t="s">
        <v>187</v>
      </c>
      <c r="N205" s="341"/>
      <c r="O205" s="341"/>
      <c r="P205" s="342"/>
      <c r="Q205" s="310"/>
      <c r="R205" s="310"/>
      <c r="S205" s="310"/>
      <c r="T205" s="224"/>
      <c r="U205" s="227"/>
      <c r="V205" s="220"/>
      <c r="W205" s="231"/>
      <c r="X205" s="224"/>
      <c r="Y205" s="224"/>
      <c r="Z205" s="224"/>
      <c r="AA205" s="224"/>
      <c r="AB205" s="224"/>
      <c r="AC205" s="224"/>
      <c r="AD205" s="224"/>
      <c r="AE205" s="224"/>
      <c r="AF205" s="224"/>
      <c r="AG205" s="224"/>
      <c r="AH205" s="224"/>
      <c r="AI205" s="224"/>
      <c r="AJ205" s="224"/>
      <c r="AK205" s="224"/>
      <c r="AL205" s="224"/>
    </row>
    <row r="206" spans="1:38" s="199" customFormat="1" ht="12" customHeight="1">
      <c r="A206" s="319"/>
      <c r="B206" s="338"/>
      <c r="C206" s="339"/>
      <c r="D206" s="319"/>
      <c r="E206" s="350" t="s">
        <v>148</v>
      </c>
      <c r="F206" s="340" t="s">
        <v>149</v>
      </c>
      <c r="G206" s="342"/>
      <c r="H206" s="350" t="s">
        <v>16</v>
      </c>
      <c r="I206" s="350" t="s">
        <v>148</v>
      </c>
      <c r="J206" s="340" t="s">
        <v>149</v>
      </c>
      <c r="K206" s="342"/>
      <c r="L206" s="350" t="s">
        <v>16</v>
      </c>
      <c r="M206" s="318" t="s">
        <v>249</v>
      </c>
      <c r="N206" s="344" t="s">
        <v>190</v>
      </c>
      <c r="O206" s="345"/>
      <c r="P206" s="346"/>
      <c r="Q206" s="311"/>
      <c r="R206" s="310"/>
      <c r="S206" s="310"/>
      <c r="T206" s="224"/>
      <c r="U206" s="227"/>
      <c r="V206" s="220"/>
      <c r="W206" s="231"/>
      <c r="X206" s="224"/>
      <c r="Y206" s="224"/>
      <c r="Z206" s="224"/>
      <c r="AA206" s="224"/>
      <c r="AB206" s="224"/>
      <c r="AC206" s="224"/>
      <c r="AD206" s="224"/>
      <c r="AE206" s="224"/>
      <c r="AF206" s="224"/>
      <c r="AG206" s="224"/>
      <c r="AH206" s="224"/>
      <c r="AI206" s="224"/>
      <c r="AJ206" s="224"/>
      <c r="AK206" s="224"/>
      <c r="AL206" s="224"/>
    </row>
    <row r="207" spans="1:38" s="199" customFormat="1" ht="22.5">
      <c r="A207" s="320"/>
      <c r="B207" s="352" t="s">
        <v>228</v>
      </c>
      <c r="C207" s="353"/>
      <c r="D207" s="320"/>
      <c r="E207" s="351"/>
      <c r="F207" s="200" t="s">
        <v>192</v>
      </c>
      <c r="G207" s="201" t="s">
        <v>150</v>
      </c>
      <c r="H207" s="351"/>
      <c r="I207" s="351"/>
      <c r="J207" s="200" t="s">
        <v>192</v>
      </c>
      <c r="K207" s="201" t="s">
        <v>150</v>
      </c>
      <c r="L207" s="351"/>
      <c r="M207" s="320"/>
      <c r="N207" s="303" t="s">
        <v>262</v>
      </c>
      <c r="O207" s="303" t="s">
        <v>263</v>
      </c>
      <c r="P207" s="304" t="s">
        <v>150</v>
      </c>
      <c r="Q207" s="311"/>
      <c r="R207" s="225"/>
      <c r="S207" s="226"/>
      <c r="T207" s="224"/>
      <c r="U207" s="227"/>
      <c r="V207" s="220"/>
      <c r="W207" s="231"/>
      <c r="X207" s="224"/>
      <c r="Y207" s="224"/>
      <c r="Z207" s="224"/>
      <c r="AA207" s="224"/>
      <c r="AB207" s="224"/>
      <c r="AC207" s="224"/>
      <c r="AD207" s="224"/>
      <c r="AE207" s="224"/>
      <c r="AF207" s="224"/>
      <c r="AG207" s="224"/>
      <c r="AH207" s="224"/>
      <c r="AI207" s="224"/>
      <c r="AJ207" s="224"/>
      <c r="AK207" s="224"/>
      <c r="AL207" s="224"/>
    </row>
    <row r="208" spans="1:38" s="118" customFormat="1" ht="12" customHeight="1">
      <c r="A208" s="180"/>
      <c r="B208" s="119" t="s">
        <v>151</v>
      </c>
      <c r="D208" s="120"/>
      <c r="E208" s="120"/>
      <c r="F208" s="120"/>
      <c r="G208" s="120"/>
      <c r="H208" s="120"/>
      <c r="I208" s="120"/>
      <c r="J208" s="120"/>
      <c r="K208" s="120"/>
      <c r="L208" s="120"/>
      <c r="M208" s="47"/>
      <c r="N208" s="227"/>
      <c r="P208" s="120"/>
      <c r="Q208" s="227"/>
      <c r="R208" s="273"/>
      <c r="S208" s="273"/>
      <c r="T208" s="273"/>
      <c r="U208" s="227"/>
      <c r="V208" s="220"/>
      <c r="W208" s="231"/>
      <c r="X208" s="273"/>
      <c r="Y208" s="273"/>
      <c r="Z208" s="273"/>
      <c r="AA208" s="273"/>
      <c r="AB208" s="273"/>
      <c r="AC208" s="273"/>
      <c r="AD208" s="273"/>
      <c r="AE208" s="273"/>
      <c r="AF208" s="273"/>
      <c r="AG208" s="273"/>
      <c r="AH208" s="273"/>
      <c r="AI208" s="273"/>
      <c r="AJ208" s="273"/>
      <c r="AK208" s="273"/>
      <c r="AL208" s="273"/>
    </row>
    <row r="209" spans="1:206" s="118" customFormat="1" ht="12" customHeight="1">
      <c r="A209" s="173">
        <v>204050112000000</v>
      </c>
      <c r="B209" s="121">
        <v>1</v>
      </c>
      <c r="C209" s="49" t="s">
        <v>174</v>
      </c>
      <c r="D209" s="50"/>
      <c r="E209" s="51">
        <v>23</v>
      </c>
      <c r="F209" s="51">
        <v>23</v>
      </c>
      <c r="G209" s="51">
        <v>100</v>
      </c>
      <c r="H209" s="122">
        <v>0</v>
      </c>
      <c r="I209" s="51">
        <v>0</v>
      </c>
      <c r="J209" s="51">
        <v>0</v>
      </c>
      <c r="K209" s="51" t="e">
        <v>#DIV/0!</v>
      </c>
      <c r="L209" s="122">
        <v>0</v>
      </c>
      <c r="M209" s="305">
        <v>2101</v>
      </c>
      <c r="N209" s="161">
        <v>617</v>
      </c>
      <c r="O209" s="161">
        <v>682</v>
      </c>
      <c r="P209" s="291">
        <v>111.62029459901801</v>
      </c>
      <c r="Q209" s="229"/>
      <c r="R209" s="275"/>
      <c r="S209" s="230"/>
      <c r="T209" s="273"/>
      <c r="U209" s="227"/>
      <c r="V209" s="220"/>
      <c r="W209" s="231"/>
      <c r="X209" s="273"/>
      <c r="Y209" s="273"/>
      <c r="Z209" s="273"/>
      <c r="AA209" s="273"/>
      <c r="AB209" s="273"/>
      <c r="AC209" s="273"/>
      <c r="AD209" s="273"/>
      <c r="AE209" s="273"/>
      <c r="AF209" s="273"/>
      <c r="AG209" s="273"/>
      <c r="AH209" s="273"/>
      <c r="AI209" s="273"/>
      <c r="AJ209" s="273"/>
      <c r="AK209" s="273"/>
      <c r="AL209" s="273"/>
      <c r="GT209" s="161">
        <v>23</v>
      </c>
      <c r="GU209" s="161">
        <v>23</v>
      </c>
      <c r="GV209" s="161">
        <v>0</v>
      </c>
      <c r="GW209" s="161">
        <v>0</v>
      </c>
      <c r="GX209" s="161">
        <v>2101</v>
      </c>
    </row>
    <row r="210" spans="1:206" s="118" customFormat="1" ht="12" customHeight="1">
      <c r="A210" s="173">
        <v>204050101000000</v>
      </c>
      <c r="B210" s="121">
        <v>2</v>
      </c>
      <c r="C210" s="49" t="s">
        <v>3</v>
      </c>
      <c r="D210" s="50"/>
      <c r="E210" s="51">
        <v>86</v>
      </c>
      <c r="F210" s="51">
        <v>86</v>
      </c>
      <c r="G210" s="51">
        <v>100</v>
      </c>
      <c r="H210" s="122">
        <v>0</v>
      </c>
      <c r="I210" s="51">
        <v>32</v>
      </c>
      <c r="J210" s="51">
        <v>31</v>
      </c>
      <c r="K210" s="51">
        <v>96.875</v>
      </c>
      <c r="L210" s="122">
        <v>1</v>
      </c>
      <c r="M210" s="305"/>
      <c r="N210" s="161">
        <v>25374</v>
      </c>
      <c r="O210" s="161">
        <v>43036</v>
      </c>
      <c r="P210" s="365">
        <v>102.69161019375777</v>
      </c>
      <c r="Q210" s="275"/>
      <c r="R210" s="275"/>
      <c r="S210" s="309"/>
      <c r="T210" s="273"/>
      <c r="U210" s="227"/>
      <c r="V210" s="220"/>
      <c r="W210" s="231"/>
      <c r="X210" s="273"/>
      <c r="Y210" s="273"/>
      <c r="Z210" s="273"/>
      <c r="AA210" s="273"/>
      <c r="AB210" s="273"/>
      <c r="AC210" s="273"/>
      <c r="AD210" s="273"/>
      <c r="AE210" s="273"/>
      <c r="AF210" s="273"/>
      <c r="AG210" s="273"/>
      <c r="AH210" s="273"/>
      <c r="AI210" s="273"/>
      <c r="AJ210" s="273"/>
      <c r="AK210" s="273"/>
      <c r="AL210" s="273"/>
      <c r="GT210" s="161">
        <v>84</v>
      </c>
      <c r="GU210" s="161">
        <v>84</v>
      </c>
      <c r="GV210" s="161">
        <v>32</v>
      </c>
      <c r="GW210" s="161">
        <v>31</v>
      </c>
      <c r="GX210" s="161">
        <v>25000</v>
      </c>
    </row>
    <row r="211" spans="1:206" s="118" customFormat="1" ht="12" customHeight="1">
      <c r="A211" s="181" t="s">
        <v>237</v>
      </c>
      <c r="B211" s="121"/>
      <c r="C211" s="49" t="s">
        <v>4</v>
      </c>
      <c r="D211" s="50"/>
      <c r="E211" s="51">
        <v>46</v>
      </c>
      <c r="F211" s="51">
        <v>46</v>
      </c>
      <c r="G211" s="51">
        <v>100</v>
      </c>
      <c r="H211" s="122">
        <v>0</v>
      </c>
      <c r="I211" s="51">
        <v>19</v>
      </c>
      <c r="J211" s="51">
        <v>11</v>
      </c>
      <c r="K211" s="51">
        <v>57.89473684210527</v>
      </c>
      <c r="L211" s="122">
        <v>8</v>
      </c>
      <c r="M211" s="305">
        <v>38411</v>
      </c>
      <c r="N211" s="161">
        <v>6188</v>
      </c>
      <c r="P211" s="365"/>
      <c r="Q211" s="275"/>
      <c r="R211" s="273"/>
      <c r="S211" s="309"/>
      <c r="T211" s="273"/>
      <c r="U211" s="227"/>
      <c r="V211" s="220"/>
      <c r="W211" s="231"/>
      <c r="X211" s="273"/>
      <c r="Y211" s="273"/>
      <c r="Z211" s="275"/>
      <c r="AA211" s="273"/>
      <c r="AB211" s="273"/>
      <c r="AC211" s="273"/>
      <c r="AD211" s="273"/>
      <c r="AE211" s="273"/>
      <c r="AF211" s="273"/>
      <c r="AG211" s="273"/>
      <c r="AH211" s="273"/>
      <c r="AI211" s="273"/>
      <c r="AJ211" s="273"/>
      <c r="AK211" s="273"/>
      <c r="AL211" s="273"/>
      <c r="GT211" s="161">
        <v>46</v>
      </c>
      <c r="GU211" s="161">
        <v>46</v>
      </c>
      <c r="GV211" s="161">
        <v>19</v>
      </c>
      <c r="GW211" s="161">
        <v>11</v>
      </c>
      <c r="GX211" s="161">
        <v>7477</v>
      </c>
    </row>
    <row r="212" spans="1:206" s="118" customFormat="1" ht="12" customHeight="1">
      <c r="A212" s="181" t="s">
        <v>238</v>
      </c>
      <c r="B212" s="121"/>
      <c r="C212" s="49" t="s">
        <v>120</v>
      </c>
      <c r="D212" s="50"/>
      <c r="E212" s="51">
        <v>25</v>
      </c>
      <c r="F212" s="51">
        <v>25</v>
      </c>
      <c r="G212" s="51">
        <v>100</v>
      </c>
      <c r="H212" s="122">
        <v>0</v>
      </c>
      <c r="I212" s="51">
        <v>10</v>
      </c>
      <c r="J212" s="51">
        <v>8</v>
      </c>
      <c r="K212" s="51">
        <v>80</v>
      </c>
      <c r="L212" s="122">
        <v>2</v>
      </c>
      <c r="M212" s="305"/>
      <c r="N212" s="161">
        <v>9014</v>
      </c>
      <c r="O212" s="161"/>
      <c r="P212" s="365"/>
      <c r="Q212" s="275"/>
      <c r="R212" s="275"/>
      <c r="S212" s="309"/>
      <c r="T212" s="273"/>
      <c r="U212" s="227"/>
      <c r="V212" s="220"/>
      <c r="W212" s="231"/>
      <c r="X212" s="273"/>
      <c r="Y212" s="273"/>
      <c r="Z212" s="273"/>
      <c r="AA212" s="273"/>
      <c r="AB212" s="273"/>
      <c r="AC212" s="273"/>
      <c r="AD212" s="273"/>
      <c r="AE212" s="273"/>
      <c r="AF212" s="273"/>
      <c r="AG212" s="273"/>
      <c r="AH212" s="273"/>
      <c r="AI212" s="273"/>
      <c r="AJ212" s="273"/>
      <c r="AK212" s="273"/>
      <c r="AL212" s="273"/>
      <c r="GT212" s="161">
        <v>27</v>
      </c>
      <c r="GU212" s="161">
        <v>27</v>
      </c>
      <c r="GV212" s="161">
        <v>10</v>
      </c>
      <c r="GW212" s="161">
        <v>8</v>
      </c>
      <c r="GX212" s="161">
        <v>9521</v>
      </c>
    </row>
    <row r="213" spans="1:206" s="118" customFormat="1" ht="12" customHeight="1">
      <c r="A213" s="173">
        <v>204050104000000</v>
      </c>
      <c r="B213" s="121">
        <v>3</v>
      </c>
      <c r="C213" s="49" t="s">
        <v>138</v>
      </c>
      <c r="D213" s="50"/>
      <c r="E213" s="51">
        <v>69</v>
      </c>
      <c r="F213" s="51">
        <v>69</v>
      </c>
      <c r="G213" s="51">
        <v>100</v>
      </c>
      <c r="H213" s="122">
        <v>0</v>
      </c>
      <c r="I213" s="51">
        <v>7</v>
      </c>
      <c r="J213" s="51">
        <v>6</v>
      </c>
      <c r="K213" s="51">
        <v>85.71428571428571</v>
      </c>
      <c r="L213" s="122">
        <v>1</v>
      </c>
      <c r="M213" s="305">
        <v>7121</v>
      </c>
      <c r="N213" s="161">
        <v>5736</v>
      </c>
      <c r="O213" s="161">
        <v>6546</v>
      </c>
      <c r="P213" s="291">
        <v>92.83789533399518</v>
      </c>
      <c r="Q213" s="229"/>
      <c r="R213" s="275"/>
      <c r="S213" s="230"/>
      <c r="T213" s="273"/>
      <c r="U213" s="227"/>
      <c r="V213" s="220"/>
      <c r="W213" s="231"/>
      <c r="X213" s="273"/>
      <c r="Y213" s="273"/>
      <c r="Z213" s="273"/>
      <c r="AA213" s="273"/>
      <c r="AB213" s="273"/>
      <c r="AC213" s="273"/>
      <c r="AD213" s="273"/>
      <c r="AE213" s="273"/>
      <c r="AF213" s="273"/>
      <c r="AG213" s="273"/>
      <c r="AH213" s="273"/>
      <c r="AI213" s="273"/>
      <c r="AJ213" s="273"/>
      <c r="AK213" s="273"/>
      <c r="AL213" s="273"/>
      <c r="GT213" s="161">
        <v>69</v>
      </c>
      <c r="GU213" s="161">
        <v>69</v>
      </c>
      <c r="GV213" s="161">
        <v>7</v>
      </c>
      <c r="GW213" s="161">
        <v>6</v>
      </c>
      <c r="GX213" s="161">
        <v>7121</v>
      </c>
    </row>
    <row r="214" spans="1:206" s="118" customFormat="1" ht="12" customHeight="1">
      <c r="A214" s="173">
        <v>204050105000000</v>
      </c>
      <c r="B214" s="121">
        <v>4</v>
      </c>
      <c r="C214" s="49" t="s">
        <v>175</v>
      </c>
      <c r="D214" s="50"/>
      <c r="E214" s="51">
        <v>20</v>
      </c>
      <c r="F214" s="51">
        <v>20</v>
      </c>
      <c r="G214" s="51">
        <v>100</v>
      </c>
      <c r="H214" s="122">
        <v>0</v>
      </c>
      <c r="I214" s="51">
        <v>3</v>
      </c>
      <c r="J214" s="51">
        <v>1</v>
      </c>
      <c r="K214" s="51">
        <v>33.33333333333333</v>
      </c>
      <c r="L214" s="122">
        <v>2</v>
      </c>
      <c r="M214" s="305">
        <v>1523</v>
      </c>
      <c r="N214" s="161">
        <v>1001</v>
      </c>
      <c r="O214" s="161">
        <v>1092</v>
      </c>
      <c r="P214" s="291">
        <v>93.2536293766012</v>
      </c>
      <c r="Q214" s="229"/>
      <c r="R214" s="275"/>
      <c r="S214" s="230"/>
      <c r="T214" s="273"/>
      <c r="U214" s="227"/>
      <c r="V214" s="220"/>
      <c r="W214" s="231"/>
      <c r="X214" s="273"/>
      <c r="Y214" s="273"/>
      <c r="Z214" s="273"/>
      <c r="AA214" s="273"/>
      <c r="AB214" s="273"/>
      <c r="AC214" s="273"/>
      <c r="AD214" s="273"/>
      <c r="AE214" s="273"/>
      <c r="AF214" s="273"/>
      <c r="AG214" s="273"/>
      <c r="AH214" s="273"/>
      <c r="AI214" s="273"/>
      <c r="AJ214" s="273"/>
      <c r="AK214" s="273"/>
      <c r="AL214" s="273"/>
      <c r="GT214" s="161">
        <v>20</v>
      </c>
      <c r="GU214" s="161">
        <v>20</v>
      </c>
      <c r="GV214" s="161">
        <v>3</v>
      </c>
      <c r="GW214" s="161">
        <v>1</v>
      </c>
      <c r="GX214" s="161">
        <v>1523</v>
      </c>
    </row>
    <row r="215" spans="1:206" s="118" customFormat="1" ht="12" customHeight="1">
      <c r="A215" s="173">
        <v>204050106000000</v>
      </c>
      <c r="B215" s="121">
        <v>5</v>
      </c>
      <c r="C215" s="49" t="s">
        <v>5</v>
      </c>
      <c r="D215" s="50"/>
      <c r="E215" s="51">
        <v>13</v>
      </c>
      <c r="F215" s="51">
        <v>13</v>
      </c>
      <c r="G215" s="51">
        <v>100</v>
      </c>
      <c r="H215" s="122">
        <v>0</v>
      </c>
      <c r="I215" s="51">
        <v>5</v>
      </c>
      <c r="J215" s="51">
        <v>3</v>
      </c>
      <c r="K215" s="51">
        <v>60</v>
      </c>
      <c r="L215" s="122">
        <v>2</v>
      </c>
      <c r="M215" s="305">
        <v>1824</v>
      </c>
      <c r="N215" s="161">
        <v>1865</v>
      </c>
      <c r="O215" s="161">
        <v>2097</v>
      </c>
      <c r="P215" s="291">
        <v>108.76556016597509</v>
      </c>
      <c r="Q215" s="275"/>
      <c r="R215" s="275"/>
      <c r="S215" s="230"/>
      <c r="T215" s="273"/>
      <c r="U215" s="227"/>
      <c r="V215" s="220"/>
      <c r="W215" s="231"/>
      <c r="X215" s="273"/>
      <c r="Y215" s="273"/>
      <c r="Z215" s="273"/>
      <c r="AA215" s="273"/>
      <c r="AB215" s="273"/>
      <c r="AC215" s="273"/>
      <c r="AD215" s="273"/>
      <c r="AE215" s="273"/>
      <c r="AF215" s="273"/>
      <c r="AG215" s="273"/>
      <c r="AH215" s="273"/>
      <c r="AI215" s="273"/>
      <c r="AJ215" s="273"/>
      <c r="AK215" s="273"/>
      <c r="AL215" s="273"/>
      <c r="GT215" s="161">
        <v>13</v>
      </c>
      <c r="GU215" s="161">
        <v>13</v>
      </c>
      <c r="GV215" s="161">
        <v>5</v>
      </c>
      <c r="GW215" s="161">
        <v>3</v>
      </c>
      <c r="GX215" s="161">
        <v>1824</v>
      </c>
    </row>
    <row r="216" spans="1:206" s="118" customFormat="1" ht="12" customHeight="1">
      <c r="A216" s="173">
        <v>204050107000000</v>
      </c>
      <c r="B216" s="121">
        <v>6</v>
      </c>
      <c r="C216" s="49" t="s">
        <v>6</v>
      </c>
      <c r="D216" s="50"/>
      <c r="E216" s="51">
        <v>41</v>
      </c>
      <c r="F216" s="51">
        <v>41</v>
      </c>
      <c r="G216" s="51">
        <v>100</v>
      </c>
      <c r="H216" s="122">
        <v>0</v>
      </c>
      <c r="I216" s="51">
        <v>7</v>
      </c>
      <c r="J216" s="51">
        <v>6</v>
      </c>
      <c r="K216" s="51">
        <v>85.71428571428571</v>
      </c>
      <c r="L216" s="122">
        <v>1</v>
      </c>
      <c r="M216" s="305">
        <v>3486</v>
      </c>
      <c r="N216" s="161">
        <v>3028</v>
      </c>
      <c r="O216" s="161">
        <v>3275</v>
      </c>
      <c r="P216" s="291">
        <v>91.76239843093303</v>
      </c>
      <c r="Q216" s="229"/>
      <c r="R216" s="275"/>
      <c r="S216" s="230"/>
      <c r="T216" s="273"/>
      <c r="U216" s="227"/>
      <c r="V216" s="220"/>
      <c r="W216" s="231"/>
      <c r="X216" s="273"/>
      <c r="Y216" s="273"/>
      <c r="Z216" s="273"/>
      <c r="AA216" s="273"/>
      <c r="AB216" s="273"/>
      <c r="AC216" s="273"/>
      <c r="AD216" s="273"/>
      <c r="AE216" s="273"/>
      <c r="AF216" s="273"/>
      <c r="AG216" s="273"/>
      <c r="AH216" s="273"/>
      <c r="AI216" s="273"/>
      <c r="AJ216" s="273"/>
      <c r="AK216" s="273"/>
      <c r="AL216" s="273"/>
      <c r="GT216" s="161">
        <v>41</v>
      </c>
      <c r="GU216" s="161">
        <v>41</v>
      </c>
      <c r="GV216" s="161">
        <v>7</v>
      </c>
      <c r="GW216" s="161">
        <v>6</v>
      </c>
      <c r="GX216" s="161">
        <v>3486</v>
      </c>
    </row>
    <row r="217" spans="1:206" s="118" customFormat="1" ht="12" customHeight="1">
      <c r="A217" s="173">
        <v>204050108000000</v>
      </c>
      <c r="B217" s="121">
        <v>7</v>
      </c>
      <c r="C217" s="49" t="s">
        <v>39</v>
      </c>
      <c r="D217" s="50"/>
      <c r="E217" s="146">
        <v>36</v>
      </c>
      <c r="F217" s="146">
        <v>36</v>
      </c>
      <c r="G217" s="146">
        <v>100</v>
      </c>
      <c r="H217" s="147">
        <v>0</v>
      </c>
      <c r="I217" s="51">
        <v>17</v>
      </c>
      <c r="J217" s="51">
        <v>15</v>
      </c>
      <c r="K217" s="51">
        <v>88.23529411764706</v>
      </c>
      <c r="L217" s="122">
        <v>2</v>
      </c>
      <c r="M217" s="305">
        <v>5833</v>
      </c>
      <c r="N217" s="161">
        <v>5437</v>
      </c>
      <c r="O217" s="161">
        <v>5909</v>
      </c>
      <c r="P217" s="291">
        <v>83.756201275691</v>
      </c>
      <c r="Q217" s="229"/>
      <c r="R217" s="275"/>
      <c r="S217" s="230"/>
      <c r="T217" s="273"/>
      <c r="U217" s="227"/>
      <c r="V217" s="220"/>
      <c r="W217" s="231"/>
      <c r="X217" s="273"/>
      <c r="Y217" s="273"/>
      <c r="Z217" s="273"/>
      <c r="AA217" s="273"/>
      <c r="AB217" s="273"/>
      <c r="AC217" s="273"/>
      <c r="AD217" s="273"/>
      <c r="AE217" s="273"/>
      <c r="AF217" s="273"/>
      <c r="AG217" s="273"/>
      <c r="AH217" s="273"/>
      <c r="AI217" s="273"/>
      <c r="AJ217" s="273"/>
      <c r="AK217" s="273"/>
      <c r="AL217" s="273"/>
      <c r="GT217" s="161">
        <v>36</v>
      </c>
      <c r="GU217" s="161">
        <v>36</v>
      </c>
      <c r="GV217" s="161">
        <v>17</v>
      </c>
      <c r="GW217" s="161">
        <v>13</v>
      </c>
      <c r="GX217" s="161">
        <v>5833</v>
      </c>
    </row>
    <row r="218" spans="1:206" s="118" customFormat="1" ht="12" customHeight="1">
      <c r="A218" s="173">
        <v>204050109000000</v>
      </c>
      <c r="B218" s="121">
        <v>8</v>
      </c>
      <c r="C218" s="49" t="s">
        <v>7</v>
      </c>
      <c r="D218" s="50"/>
      <c r="E218" s="51">
        <v>13</v>
      </c>
      <c r="F218" s="51">
        <v>13</v>
      </c>
      <c r="G218" s="51">
        <v>100</v>
      </c>
      <c r="H218" s="122">
        <v>0</v>
      </c>
      <c r="I218" s="51">
        <v>14</v>
      </c>
      <c r="J218" s="51">
        <v>13</v>
      </c>
      <c r="K218" s="51">
        <v>92.85714285714286</v>
      </c>
      <c r="L218" s="122">
        <v>1</v>
      </c>
      <c r="M218" s="305">
        <v>2742</v>
      </c>
      <c r="N218" s="161">
        <v>1619</v>
      </c>
      <c r="O218" s="161">
        <v>1728</v>
      </c>
      <c r="P218" s="291">
        <v>89.76623376623377</v>
      </c>
      <c r="Q218" s="229"/>
      <c r="R218" s="275"/>
      <c r="S218" s="230"/>
      <c r="T218" s="273"/>
      <c r="U218" s="227"/>
      <c r="V218" s="220"/>
      <c r="W218" s="231"/>
      <c r="X218" s="273"/>
      <c r="Y218" s="273"/>
      <c r="Z218" s="273"/>
      <c r="AA218" s="273"/>
      <c r="AB218" s="273"/>
      <c r="AC218" s="273"/>
      <c r="AD218" s="273"/>
      <c r="AE218" s="273"/>
      <c r="AF218" s="273"/>
      <c r="AG218" s="273"/>
      <c r="AH218" s="273"/>
      <c r="AI218" s="273"/>
      <c r="AJ218" s="273"/>
      <c r="AK218" s="273"/>
      <c r="AL218" s="273"/>
      <c r="GT218" s="161">
        <v>13</v>
      </c>
      <c r="GU218" s="161">
        <v>13</v>
      </c>
      <c r="GV218" s="161">
        <v>14</v>
      </c>
      <c r="GW218" s="161">
        <v>13</v>
      </c>
      <c r="GX218" s="161">
        <v>2742</v>
      </c>
    </row>
    <row r="219" spans="1:206" s="118" customFormat="1" ht="12" customHeight="1">
      <c r="A219" s="173">
        <v>204050110000000</v>
      </c>
      <c r="B219" s="121">
        <v>9</v>
      </c>
      <c r="C219" s="49" t="s">
        <v>8</v>
      </c>
      <c r="D219" s="50"/>
      <c r="E219" s="51">
        <v>14</v>
      </c>
      <c r="F219" s="51">
        <v>14</v>
      </c>
      <c r="G219" s="51">
        <v>100</v>
      </c>
      <c r="H219" s="122">
        <v>0</v>
      </c>
      <c r="I219" s="51">
        <v>18</v>
      </c>
      <c r="J219" s="51">
        <v>18</v>
      </c>
      <c r="K219" s="51">
        <v>100</v>
      </c>
      <c r="L219" s="122">
        <v>0</v>
      </c>
      <c r="M219" s="305">
        <v>1955</v>
      </c>
      <c r="N219" s="161">
        <v>1378</v>
      </c>
      <c r="O219" s="161">
        <v>1754</v>
      </c>
      <c r="P219" s="291">
        <v>95.37792278412181</v>
      </c>
      <c r="Q219" s="229"/>
      <c r="R219" s="275"/>
      <c r="S219" s="230"/>
      <c r="T219" s="273"/>
      <c r="U219" s="227"/>
      <c r="V219" s="220"/>
      <c r="W219" s="231"/>
      <c r="X219" s="273"/>
      <c r="Y219" s="273"/>
      <c r="Z219" s="273"/>
      <c r="AA219" s="273"/>
      <c r="AB219" s="273"/>
      <c r="AC219" s="273"/>
      <c r="AD219" s="273"/>
      <c r="AE219" s="273"/>
      <c r="AF219" s="273"/>
      <c r="AG219" s="273"/>
      <c r="AH219" s="273"/>
      <c r="AI219" s="273"/>
      <c r="AJ219" s="273"/>
      <c r="AK219" s="273"/>
      <c r="AL219" s="273"/>
      <c r="GT219" s="161">
        <v>14</v>
      </c>
      <c r="GU219" s="161">
        <v>14</v>
      </c>
      <c r="GV219" s="161">
        <v>18</v>
      </c>
      <c r="GW219" s="161">
        <v>13</v>
      </c>
      <c r="GX219" s="161">
        <v>1955</v>
      </c>
    </row>
    <row r="220" spans="1:206" s="118" customFormat="1" ht="12" customHeight="1">
      <c r="A220" s="173">
        <v>204050111000000</v>
      </c>
      <c r="B220" s="121">
        <v>10</v>
      </c>
      <c r="C220" s="49" t="s">
        <v>9</v>
      </c>
      <c r="D220" s="54"/>
      <c r="E220" s="51">
        <v>41</v>
      </c>
      <c r="F220" s="51">
        <v>41</v>
      </c>
      <c r="G220" s="51">
        <v>100</v>
      </c>
      <c r="H220" s="122">
        <v>0</v>
      </c>
      <c r="I220" s="51">
        <v>17</v>
      </c>
      <c r="J220" s="51">
        <v>13</v>
      </c>
      <c r="K220" s="51">
        <v>76.47058823529412</v>
      </c>
      <c r="L220" s="122">
        <v>4</v>
      </c>
      <c r="M220" s="305">
        <v>5580</v>
      </c>
      <c r="N220" s="162">
        <v>3783</v>
      </c>
      <c r="O220" s="162">
        <v>4400</v>
      </c>
      <c r="P220" s="291">
        <v>85.88717548311536</v>
      </c>
      <c r="Q220" s="229"/>
      <c r="R220" s="275"/>
      <c r="S220" s="230"/>
      <c r="T220" s="273"/>
      <c r="U220" s="227"/>
      <c r="V220" s="220"/>
      <c r="W220" s="231"/>
      <c r="X220" s="273"/>
      <c r="Y220" s="273"/>
      <c r="Z220" s="273"/>
      <c r="AA220" s="273"/>
      <c r="AB220" s="273"/>
      <c r="AC220" s="273"/>
      <c r="AD220" s="273"/>
      <c r="AE220" s="273"/>
      <c r="AF220" s="273"/>
      <c r="AG220" s="273"/>
      <c r="AH220" s="273"/>
      <c r="AI220" s="273"/>
      <c r="AJ220" s="273"/>
      <c r="AK220" s="273"/>
      <c r="AL220" s="273"/>
      <c r="GT220" s="162">
        <v>41</v>
      </c>
      <c r="GU220" s="162">
        <v>41</v>
      </c>
      <c r="GV220" s="162">
        <v>17</v>
      </c>
      <c r="GW220" s="162">
        <v>15</v>
      </c>
      <c r="GX220" s="162">
        <v>5580</v>
      </c>
    </row>
    <row r="221" spans="1:206" s="118" customFormat="1" ht="12" customHeight="1">
      <c r="A221" s="182"/>
      <c r="B221" s="325" t="s">
        <v>152</v>
      </c>
      <c r="C221" s="326"/>
      <c r="D221" s="327"/>
      <c r="E221" s="55">
        <v>427</v>
      </c>
      <c r="F221" s="55">
        <v>427</v>
      </c>
      <c r="G221" s="55">
        <v>100</v>
      </c>
      <c r="H221" s="55">
        <v>0</v>
      </c>
      <c r="I221" s="55">
        <v>149</v>
      </c>
      <c r="J221" s="55">
        <v>125</v>
      </c>
      <c r="K221" s="55">
        <v>83.89261744966443</v>
      </c>
      <c r="L221" s="55">
        <v>24</v>
      </c>
      <c r="M221" s="306">
        <f>SUM(M209:M220)</f>
        <v>70576</v>
      </c>
      <c r="N221" s="307">
        <f>SUM(N209:N220)</f>
        <v>65040</v>
      </c>
      <c r="O221" s="55">
        <v>70519</v>
      </c>
      <c r="P221" s="55">
        <v>97.69880853422</v>
      </c>
      <c r="Q221" s="232"/>
      <c r="R221" s="232"/>
      <c r="S221" s="232"/>
      <c r="T221" s="273"/>
      <c r="U221" s="227"/>
      <c r="V221" s="220"/>
      <c r="W221" s="231"/>
      <c r="X221" s="273"/>
      <c r="Y221" s="273"/>
      <c r="Z221" s="273"/>
      <c r="AA221" s="273"/>
      <c r="AB221" s="273"/>
      <c r="AC221" s="273"/>
      <c r="AD221" s="273"/>
      <c r="AE221" s="273"/>
      <c r="AF221" s="273"/>
      <c r="AG221" s="273"/>
      <c r="AH221" s="273"/>
      <c r="AI221" s="273"/>
      <c r="AJ221" s="273"/>
      <c r="AK221" s="273"/>
      <c r="AL221" s="273"/>
      <c r="GT221" s="55">
        <v>427</v>
      </c>
      <c r="GU221" s="55">
        <v>427</v>
      </c>
      <c r="GV221" s="55">
        <v>149</v>
      </c>
      <c r="GW221" s="55">
        <v>120</v>
      </c>
      <c r="GX221" s="55">
        <v>74163</v>
      </c>
    </row>
    <row r="222" spans="13:206" ht="12.75">
      <c r="M222"/>
      <c r="N222"/>
      <c r="U222" s="227"/>
      <c r="V222" s="220"/>
      <c r="W222" s="231"/>
      <c r="GT222" s="167">
        <v>427</v>
      </c>
      <c r="GU222" s="167">
        <v>427</v>
      </c>
      <c r="GV222" s="167">
        <v>149</v>
      </c>
      <c r="GW222" s="167">
        <v>120</v>
      </c>
      <c r="GX222" s="167">
        <v>74163</v>
      </c>
    </row>
    <row r="223" spans="1:206" s="124" customFormat="1" ht="15" customHeight="1">
      <c r="A223" s="366" t="s">
        <v>10</v>
      </c>
      <c r="B223" s="366"/>
      <c r="C223" s="366"/>
      <c r="D223" s="366"/>
      <c r="E223" s="366"/>
      <c r="F223" s="366"/>
      <c r="G223" s="366"/>
      <c r="H223" s="366"/>
      <c r="I223" s="366"/>
      <c r="J223" s="366"/>
      <c r="K223" s="366"/>
      <c r="L223" s="366"/>
      <c r="M223" s="366"/>
      <c r="N223" s="366"/>
      <c r="O223" s="366"/>
      <c r="P223" s="366"/>
      <c r="Q223" s="276"/>
      <c r="R223" s="276"/>
      <c r="S223" s="276"/>
      <c r="T223" s="276"/>
      <c r="U223" s="227"/>
      <c r="V223" s="220"/>
      <c r="W223" s="231"/>
      <c r="X223" s="276"/>
      <c r="Y223" s="276"/>
      <c r="Z223" s="276"/>
      <c r="AA223" s="276"/>
      <c r="AB223" s="276"/>
      <c r="AC223" s="276"/>
      <c r="AD223" s="276"/>
      <c r="AE223" s="276"/>
      <c r="AF223" s="276"/>
      <c r="AG223" s="276"/>
      <c r="AH223" s="276"/>
      <c r="AI223" s="276"/>
      <c r="AJ223" s="276"/>
      <c r="AK223" s="276"/>
      <c r="AL223" s="276"/>
      <c r="GT223" s="123"/>
      <c r="GU223" s="123"/>
      <c r="GV223" s="123"/>
      <c r="GW223" s="123"/>
      <c r="GX223" s="123"/>
    </row>
    <row r="224" spans="1:206" s="127" customFormat="1" ht="12" customHeight="1">
      <c r="A224" s="367" t="s">
        <v>179</v>
      </c>
      <c r="B224" s="367"/>
      <c r="C224" s="367"/>
      <c r="D224" s="367"/>
      <c r="E224" s="367"/>
      <c r="F224" s="367"/>
      <c r="G224" s="367"/>
      <c r="H224" s="367"/>
      <c r="I224" s="367"/>
      <c r="J224" s="367"/>
      <c r="K224" s="367"/>
      <c r="L224" s="367"/>
      <c r="M224" s="367"/>
      <c r="N224" s="367"/>
      <c r="O224" s="367"/>
      <c r="P224" s="367"/>
      <c r="Q224" s="277"/>
      <c r="R224" s="277"/>
      <c r="S224" s="277"/>
      <c r="T224" s="277"/>
      <c r="U224" s="227"/>
      <c r="V224" s="220"/>
      <c r="W224" s="231"/>
      <c r="X224" s="277"/>
      <c r="Y224" s="277"/>
      <c r="Z224" s="277"/>
      <c r="AA224" s="277"/>
      <c r="AB224" s="277"/>
      <c r="AC224" s="277"/>
      <c r="AD224" s="277"/>
      <c r="AE224" s="277"/>
      <c r="AF224" s="277"/>
      <c r="AG224" s="277"/>
      <c r="AH224" s="277"/>
      <c r="AI224" s="277"/>
      <c r="AJ224" s="277"/>
      <c r="AK224" s="277"/>
      <c r="AL224" s="277"/>
      <c r="GT224" s="126"/>
      <c r="GU224" s="126"/>
      <c r="GV224" s="126"/>
      <c r="GW224" s="126"/>
      <c r="GX224" s="126"/>
    </row>
    <row r="225" spans="1:206" s="127" customFormat="1" ht="12" customHeight="1">
      <c r="A225" s="125"/>
      <c r="B225" s="128"/>
      <c r="C225" s="128"/>
      <c r="D225" s="128"/>
      <c r="E225" s="128"/>
      <c r="F225" s="128"/>
      <c r="G225" s="128"/>
      <c r="H225" s="128"/>
      <c r="I225" s="128"/>
      <c r="J225" s="128"/>
      <c r="K225" s="128"/>
      <c r="L225" s="128"/>
      <c r="M225" s="128"/>
      <c r="N225" s="128"/>
      <c r="O225" s="128"/>
      <c r="P225" s="128"/>
      <c r="Q225" s="278"/>
      <c r="R225" s="278"/>
      <c r="S225" s="278"/>
      <c r="T225" s="277"/>
      <c r="U225" s="227"/>
      <c r="V225" s="220"/>
      <c r="W225" s="231"/>
      <c r="X225" s="277"/>
      <c r="Y225" s="277"/>
      <c r="Z225" s="277"/>
      <c r="AA225" s="277"/>
      <c r="AB225" s="277"/>
      <c r="AC225" s="277"/>
      <c r="AD225" s="277"/>
      <c r="AE225" s="277"/>
      <c r="AF225" s="277"/>
      <c r="AG225" s="277"/>
      <c r="AH225" s="277"/>
      <c r="AI225" s="277"/>
      <c r="AJ225" s="277"/>
      <c r="AK225" s="277"/>
      <c r="AL225" s="277"/>
      <c r="GT225" s="126"/>
      <c r="GU225" s="126"/>
      <c r="GV225" s="126"/>
      <c r="GW225" s="126"/>
      <c r="GX225" s="126"/>
    </row>
    <row r="226" spans="1:206" s="127" customFormat="1" ht="12" customHeight="1">
      <c r="A226" s="334" t="s">
        <v>227</v>
      </c>
      <c r="B226" s="334"/>
      <c r="C226" s="334"/>
      <c r="D226" s="334"/>
      <c r="E226" s="334"/>
      <c r="F226" s="334"/>
      <c r="G226" s="334"/>
      <c r="H226" s="334"/>
      <c r="I226" s="334"/>
      <c r="J226" s="334"/>
      <c r="K226" s="334"/>
      <c r="L226" s="334"/>
      <c r="M226" s="334"/>
      <c r="N226" s="334"/>
      <c r="O226" s="334"/>
      <c r="P226" s="334"/>
      <c r="Q226" s="277"/>
      <c r="R226" s="277"/>
      <c r="S226" s="277"/>
      <c r="T226" s="277"/>
      <c r="U226" s="227"/>
      <c r="V226" s="220"/>
      <c r="W226" s="231"/>
      <c r="X226" s="277"/>
      <c r="Y226" s="277"/>
      <c r="Z226" s="277"/>
      <c r="AA226" s="277"/>
      <c r="AB226" s="277"/>
      <c r="AC226" s="277"/>
      <c r="AD226" s="277"/>
      <c r="AE226" s="277"/>
      <c r="AF226" s="277"/>
      <c r="AG226" s="277"/>
      <c r="AH226" s="277"/>
      <c r="AI226" s="277"/>
      <c r="AJ226" s="277"/>
      <c r="AK226" s="277"/>
      <c r="AL226" s="277"/>
      <c r="GT226" s="126"/>
      <c r="GU226" s="126"/>
      <c r="GV226" s="126"/>
      <c r="GW226" s="126"/>
      <c r="GX226" s="126"/>
    </row>
    <row r="227" spans="1:206" s="127" customFormat="1" ht="12" customHeight="1">
      <c r="A227" s="335"/>
      <c r="B227" s="335"/>
      <c r="C227" s="335"/>
      <c r="D227" s="335"/>
      <c r="E227" s="335"/>
      <c r="F227" s="335"/>
      <c r="G227" s="335"/>
      <c r="H227" s="335"/>
      <c r="I227" s="335"/>
      <c r="J227" s="335"/>
      <c r="K227" s="335"/>
      <c r="L227" s="335"/>
      <c r="M227" s="335"/>
      <c r="N227" s="335"/>
      <c r="O227" s="335"/>
      <c r="P227" s="335"/>
      <c r="Q227" s="277"/>
      <c r="R227" s="277"/>
      <c r="S227" s="277"/>
      <c r="T227" s="277"/>
      <c r="U227" s="227"/>
      <c r="V227" s="220"/>
      <c r="W227" s="231"/>
      <c r="X227" s="277"/>
      <c r="Y227" s="277"/>
      <c r="Z227" s="277"/>
      <c r="AA227" s="277"/>
      <c r="AB227" s="277"/>
      <c r="AC227" s="277"/>
      <c r="AD227" s="277"/>
      <c r="AE227" s="277"/>
      <c r="AF227" s="277"/>
      <c r="AG227" s="277"/>
      <c r="AH227" s="277"/>
      <c r="AI227" s="277"/>
      <c r="AJ227" s="277"/>
      <c r="AK227" s="277"/>
      <c r="AL227" s="277"/>
      <c r="GT227" s="126"/>
      <c r="GU227" s="126"/>
      <c r="GV227" s="126"/>
      <c r="GW227" s="126"/>
      <c r="GX227" s="126"/>
    </row>
    <row r="228" spans="1:206" s="127" customFormat="1" ht="12" customHeight="1">
      <c r="A228" s="44"/>
      <c r="B228" s="44"/>
      <c r="C228" s="44"/>
      <c r="D228" s="44"/>
      <c r="E228" s="44"/>
      <c r="F228" s="44"/>
      <c r="G228" s="44"/>
      <c r="H228" s="44"/>
      <c r="I228" s="44"/>
      <c r="J228" s="44"/>
      <c r="K228" s="44"/>
      <c r="L228" s="44"/>
      <c r="M228" s="209"/>
      <c r="N228" s="295"/>
      <c r="O228" s="44"/>
      <c r="P228" s="44"/>
      <c r="Q228" s="223"/>
      <c r="R228" s="223"/>
      <c r="S228" s="223"/>
      <c r="T228" s="277"/>
      <c r="U228" s="227"/>
      <c r="V228" s="220"/>
      <c r="W228" s="231"/>
      <c r="X228" s="277"/>
      <c r="Y228" s="277"/>
      <c r="Z228" s="277"/>
      <c r="AA228" s="277"/>
      <c r="AB228" s="277"/>
      <c r="AC228" s="277"/>
      <c r="AD228" s="277"/>
      <c r="AE228" s="277"/>
      <c r="AF228" s="277"/>
      <c r="AG228" s="277"/>
      <c r="AH228" s="277"/>
      <c r="AI228" s="277"/>
      <c r="AJ228" s="277"/>
      <c r="AK228" s="277"/>
      <c r="AL228" s="277"/>
      <c r="GT228" s="126"/>
      <c r="GU228" s="126"/>
      <c r="GV228" s="126"/>
      <c r="GW228" s="126"/>
      <c r="GX228" s="126"/>
    </row>
    <row r="229" spans="1:38" s="199" customFormat="1" ht="12" customHeight="1">
      <c r="A229" s="318" t="s">
        <v>247</v>
      </c>
      <c r="B229" s="336" t="s">
        <v>146</v>
      </c>
      <c r="C229" s="337"/>
      <c r="D229" s="318" t="s">
        <v>248</v>
      </c>
      <c r="E229" s="340" t="s">
        <v>186</v>
      </c>
      <c r="F229" s="341"/>
      <c r="G229" s="341"/>
      <c r="H229" s="342"/>
      <c r="I229" s="340" t="s">
        <v>147</v>
      </c>
      <c r="J229" s="341"/>
      <c r="K229" s="341"/>
      <c r="L229" s="342"/>
      <c r="M229" s="340" t="s">
        <v>187</v>
      </c>
      <c r="N229" s="341"/>
      <c r="O229" s="341"/>
      <c r="P229" s="342"/>
      <c r="Q229" s="310"/>
      <c r="R229" s="310"/>
      <c r="S229" s="310"/>
      <c r="T229" s="224"/>
      <c r="U229" s="227"/>
      <c r="V229" s="220"/>
      <c r="W229" s="231"/>
      <c r="X229" s="224"/>
      <c r="Y229" s="224"/>
      <c r="Z229" s="224"/>
      <c r="AA229" s="224"/>
      <c r="AB229" s="224"/>
      <c r="AC229" s="224"/>
      <c r="AD229" s="224"/>
      <c r="AE229" s="224"/>
      <c r="AF229" s="224"/>
      <c r="AG229" s="224"/>
      <c r="AH229" s="224"/>
      <c r="AI229" s="224"/>
      <c r="AJ229" s="224"/>
      <c r="AK229" s="224"/>
      <c r="AL229" s="224"/>
    </row>
    <row r="230" spans="1:38" s="199" customFormat="1" ht="12" customHeight="1">
      <c r="A230" s="319"/>
      <c r="B230" s="338"/>
      <c r="C230" s="339"/>
      <c r="D230" s="319"/>
      <c r="E230" s="350" t="s">
        <v>148</v>
      </c>
      <c r="F230" s="340" t="s">
        <v>149</v>
      </c>
      <c r="G230" s="342"/>
      <c r="H230" s="350" t="s">
        <v>16</v>
      </c>
      <c r="I230" s="350" t="s">
        <v>148</v>
      </c>
      <c r="J230" s="340" t="s">
        <v>149</v>
      </c>
      <c r="K230" s="342"/>
      <c r="L230" s="350" t="s">
        <v>16</v>
      </c>
      <c r="M230" s="318" t="s">
        <v>249</v>
      </c>
      <c r="N230" s="344" t="s">
        <v>190</v>
      </c>
      <c r="O230" s="345"/>
      <c r="P230" s="346"/>
      <c r="Q230" s="311"/>
      <c r="R230" s="310"/>
      <c r="S230" s="310"/>
      <c r="T230" s="224"/>
      <c r="U230" s="227"/>
      <c r="V230" s="220"/>
      <c r="W230" s="231"/>
      <c r="X230" s="224"/>
      <c r="Y230" s="224"/>
      <c r="Z230" s="224"/>
      <c r="AA230" s="224"/>
      <c r="AB230" s="224"/>
      <c r="AC230" s="224"/>
      <c r="AD230" s="224"/>
      <c r="AE230" s="224"/>
      <c r="AF230" s="224"/>
      <c r="AG230" s="224"/>
      <c r="AH230" s="224"/>
      <c r="AI230" s="224"/>
      <c r="AJ230" s="224"/>
      <c r="AK230" s="224"/>
      <c r="AL230" s="224"/>
    </row>
    <row r="231" spans="1:38" s="199" customFormat="1" ht="22.5">
      <c r="A231" s="320"/>
      <c r="B231" s="352" t="s">
        <v>228</v>
      </c>
      <c r="C231" s="353"/>
      <c r="D231" s="320"/>
      <c r="E231" s="351"/>
      <c r="F231" s="200" t="s">
        <v>192</v>
      </c>
      <c r="G231" s="201" t="s">
        <v>150</v>
      </c>
      <c r="H231" s="351"/>
      <c r="I231" s="351"/>
      <c r="J231" s="200" t="s">
        <v>192</v>
      </c>
      <c r="K231" s="201" t="s">
        <v>150</v>
      </c>
      <c r="L231" s="351"/>
      <c r="M231" s="320"/>
      <c r="N231" s="303" t="s">
        <v>262</v>
      </c>
      <c r="O231" s="303" t="s">
        <v>263</v>
      </c>
      <c r="P231" s="304" t="s">
        <v>150</v>
      </c>
      <c r="Q231" s="311"/>
      <c r="R231" s="225"/>
      <c r="S231" s="226"/>
      <c r="T231" s="224"/>
      <c r="U231" s="227"/>
      <c r="V231" s="220"/>
      <c r="W231" s="231"/>
      <c r="X231" s="224"/>
      <c r="Y231" s="224"/>
      <c r="Z231" s="224"/>
      <c r="AA231" s="224"/>
      <c r="AB231" s="224"/>
      <c r="AC231" s="224"/>
      <c r="AD231" s="224"/>
      <c r="AE231" s="224"/>
      <c r="AF231" s="224"/>
      <c r="AG231" s="224"/>
      <c r="AH231" s="224"/>
      <c r="AI231" s="224"/>
      <c r="AJ231" s="224"/>
      <c r="AK231" s="224"/>
      <c r="AL231" s="224"/>
    </row>
    <row r="232" spans="1:206" s="127" customFormat="1" ht="12" customHeight="1">
      <c r="A232" s="178"/>
      <c r="B232" s="129" t="s">
        <v>153</v>
      </c>
      <c r="D232" s="130"/>
      <c r="E232" s="130"/>
      <c r="F232" s="130"/>
      <c r="G232" s="130"/>
      <c r="H232" s="130"/>
      <c r="I232" s="130"/>
      <c r="J232" s="130"/>
      <c r="K232" s="130"/>
      <c r="L232" s="130"/>
      <c r="M232" s="47"/>
      <c r="N232" s="47"/>
      <c r="O232" s="47"/>
      <c r="P232" s="290"/>
      <c r="Q232" s="227"/>
      <c r="R232" s="227"/>
      <c r="S232" s="277"/>
      <c r="T232" s="277"/>
      <c r="U232" s="227"/>
      <c r="V232" s="220"/>
      <c r="W232" s="231"/>
      <c r="X232" s="277"/>
      <c r="Y232" s="277"/>
      <c r="Z232" s="277"/>
      <c r="AA232" s="277"/>
      <c r="AB232" s="277"/>
      <c r="AC232" s="277"/>
      <c r="AD232" s="277"/>
      <c r="AE232" s="277"/>
      <c r="AF232" s="277"/>
      <c r="AG232" s="277"/>
      <c r="AH232" s="277"/>
      <c r="AI232" s="277"/>
      <c r="AJ232" s="277"/>
      <c r="AK232" s="277"/>
      <c r="AL232" s="277"/>
      <c r="GT232" s="126"/>
      <c r="GU232" s="126"/>
      <c r="GV232" s="126"/>
      <c r="GW232" s="126"/>
      <c r="GX232" s="126"/>
    </row>
    <row r="233" spans="1:206" s="127" customFormat="1" ht="12" customHeight="1">
      <c r="A233" s="173">
        <v>204050201000000</v>
      </c>
      <c r="B233" s="131">
        <v>1</v>
      </c>
      <c r="C233" s="49" t="s">
        <v>11</v>
      </c>
      <c r="D233" s="50"/>
      <c r="E233" s="51">
        <v>51</v>
      </c>
      <c r="F233" s="51">
        <v>51</v>
      </c>
      <c r="G233" s="51">
        <v>100</v>
      </c>
      <c r="H233" s="52">
        <v>0</v>
      </c>
      <c r="I233" s="51">
        <v>247</v>
      </c>
      <c r="J233" s="51">
        <v>214</v>
      </c>
      <c r="K233" s="51">
        <v>86.63967611336032</v>
      </c>
      <c r="L233" s="52">
        <v>33</v>
      </c>
      <c r="M233" s="149">
        <v>12648</v>
      </c>
      <c r="N233" s="132">
        <v>10765</v>
      </c>
      <c r="O233" s="132">
        <v>10898</v>
      </c>
      <c r="P233" s="51">
        <v>86.16382036685643</v>
      </c>
      <c r="Q233" s="229"/>
      <c r="R233" s="279"/>
      <c r="S233" s="227"/>
      <c r="T233" s="277"/>
      <c r="U233" s="227"/>
      <c r="V233" s="220"/>
      <c r="W233" s="231"/>
      <c r="X233" s="277"/>
      <c r="Y233" s="277"/>
      <c r="Z233" s="277"/>
      <c r="AA233" s="277"/>
      <c r="AB233" s="277"/>
      <c r="AC233" s="277"/>
      <c r="AD233" s="277"/>
      <c r="AE233" s="277"/>
      <c r="AF233" s="277"/>
      <c r="AG233" s="277"/>
      <c r="AH233" s="277"/>
      <c r="AI233" s="277"/>
      <c r="AJ233" s="277"/>
      <c r="AK233" s="277"/>
      <c r="AL233" s="277"/>
      <c r="GT233" s="132">
        <v>51</v>
      </c>
      <c r="GU233" s="132">
        <v>51</v>
      </c>
      <c r="GV233" s="132">
        <v>247</v>
      </c>
      <c r="GW233" s="132">
        <v>225</v>
      </c>
      <c r="GX233" s="132">
        <v>12500</v>
      </c>
    </row>
    <row r="234" spans="1:206" s="127" customFormat="1" ht="12" customHeight="1">
      <c r="A234" s="173">
        <v>204050202000000</v>
      </c>
      <c r="B234" s="131">
        <v>2</v>
      </c>
      <c r="C234" s="49" t="s">
        <v>14</v>
      </c>
      <c r="D234" s="50"/>
      <c r="E234" s="51">
        <v>41</v>
      </c>
      <c r="F234" s="51">
        <v>41</v>
      </c>
      <c r="G234" s="51">
        <v>100</v>
      </c>
      <c r="H234" s="52">
        <v>0</v>
      </c>
      <c r="I234" s="51">
        <v>115</v>
      </c>
      <c r="J234" s="51">
        <v>96</v>
      </c>
      <c r="K234" s="51">
        <v>83.47826086956522</v>
      </c>
      <c r="L234" s="52">
        <v>19</v>
      </c>
      <c r="M234" s="149">
        <v>5160</v>
      </c>
      <c r="N234" s="132">
        <v>4500</v>
      </c>
      <c r="O234" s="132">
        <v>4568</v>
      </c>
      <c r="P234" s="51">
        <v>88.52713178294573</v>
      </c>
      <c r="Q234" s="280"/>
      <c r="R234" s="279"/>
      <c r="S234" s="227"/>
      <c r="T234" s="277"/>
      <c r="U234" s="227"/>
      <c r="V234" s="220"/>
      <c r="W234" s="231"/>
      <c r="X234" s="277"/>
      <c r="Y234" s="277"/>
      <c r="Z234" s="277"/>
      <c r="AA234" s="277"/>
      <c r="AB234" s="277"/>
      <c r="AC234" s="277"/>
      <c r="AD234" s="277"/>
      <c r="AE234" s="277"/>
      <c r="AF234" s="277"/>
      <c r="AG234" s="277"/>
      <c r="AH234" s="277"/>
      <c r="AI234" s="277"/>
      <c r="AJ234" s="277"/>
      <c r="AK234" s="277"/>
      <c r="AL234" s="277"/>
      <c r="GT234" s="132">
        <v>41</v>
      </c>
      <c r="GU234" s="132">
        <v>41</v>
      </c>
      <c r="GV234" s="132">
        <v>115</v>
      </c>
      <c r="GW234" s="132">
        <v>100</v>
      </c>
      <c r="GX234" s="132">
        <v>5000</v>
      </c>
    </row>
    <row r="235" spans="1:206" s="127" customFormat="1" ht="12" customHeight="1">
      <c r="A235" s="173">
        <v>204050203000000</v>
      </c>
      <c r="B235" s="131">
        <v>3</v>
      </c>
      <c r="C235" s="49" t="s">
        <v>177</v>
      </c>
      <c r="D235" s="50"/>
      <c r="E235" s="51">
        <v>57</v>
      </c>
      <c r="F235" s="51">
        <v>57</v>
      </c>
      <c r="G235" s="51">
        <v>100</v>
      </c>
      <c r="H235" s="52">
        <v>0</v>
      </c>
      <c r="I235" s="51">
        <v>258</v>
      </c>
      <c r="J235" s="51">
        <v>248</v>
      </c>
      <c r="K235" s="51">
        <v>96.12403100775194</v>
      </c>
      <c r="L235" s="52">
        <v>10</v>
      </c>
      <c r="M235" s="149">
        <v>21184</v>
      </c>
      <c r="N235" s="132">
        <v>20892</v>
      </c>
      <c r="O235" s="132">
        <v>21331</v>
      </c>
      <c r="P235" s="51">
        <v>100.69391993957704</v>
      </c>
      <c r="Q235" s="280"/>
      <c r="R235" s="279"/>
      <c r="S235" s="227"/>
      <c r="T235" s="277"/>
      <c r="U235" s="227"/>
      <c r="V235" s="220"/>
      <c r="W235" s="231"/>
      <c r="X235" s="277"/>
      <c r="Y235" s="277"/>
      <c r="Z235" s="277"/>
      <c r="AA235" s="277"/>
      <c r="AB235" s="277"/>
      <c r="AC235" s="277"/>
      <c r="AD235" s="277"/>
      <c r="AE235" s="277"/>
      <c r="AF235" s="277"/>
      <c r="AG235" s="277"/>
      <c r="AH235" s="277"/>
      <c r="AI235" s="277"/>
      <c r="AJ235" s="277"/>
      <c r="AK235" s="277"/>
      <c r="AL235" s="277"/>
      <c r="GT235" s="132">
        <v>57</v>
      </c>
      <c r="GU235" s="132">
        <v>57</v>
      </c>
      <c r="GV235" s="132">
        <v>258</v>
      </c>
      <c r="GW235" s="132">
        <v>250</v>
      </c>
      <c r="GX235" s="132">
        <v>21000</v>
      </c>
    </row>
    <row r="236" spans="1:206" s="127" customFormat="1" ht="12" customHeight="1">
      <c r="A236" s="173">
        <v>204050204000000</v>
      </c>
      <c r="B236" s="131">
        <v>4</v>
      </c>
      <c r="C236" s="49" t="s">
        <v>91</v>
      </c>
      <c r="D236" s="50"/>
      <c r="E236" s="51">
        <v>58</v>
      </c>
      <c r="F236" s="51">
        <v>58</v>
      </c>
      <c r="G236" s="51">
        <v>100</v>
      </c>
      <c r="H236" s="52">
        <v>0</v>
      </c>
      <c r="I236" s="51">
        <v>96</v>
      </c>
      <c r="J236" s="51">
        <v>96</v>
      </c>
      <c r="K236" s="51">
        <v>100</v>
      </c>
      <c r="L236" s="52">
        <v>0</v>
      </c>
      <c r="M236" s="149">
        <v>8716</v>
      </c>
      <c r="N236" s="132">
        <v>7244</v>
      </c>
      <c r="O236" s="132">
        <v>7262</v>
      </c>
      <c r="P236" s="51">
        <v>83.31803579623681</v>
      </c>
      <c r="Q236" s="280"/>
      <c r="R236" s="279"/>
      <c r="S236" s="227"/>
      <c r="T236" s="277"/>
      <c r="U236" s="227"/>
      <c r="V236" s="220"/>
      <c r="W236" s="231"/>
      <c r="X236" s="277"/>
      <c r="Y236" s="277"/>
      <c r="Z236" s="277"/>
      <c r="AA236" s="277"/>
      <c r="AB236" s="277"/>
      <c r="AC236" s="277"/>
      <c r="AD236" s="277"/>
      <c r="AE236" s="277"/>
      <c r="AF236" s="277"/>
      <c r="AG236" s="277"/>
      <c r="AH236" s="277"/>
      <c r="AI236" s="277"/>
      <c r="AJ236" s="277"/>
      <c r="AK236" s="277"/>
      <c r="AL236" s="277"/>
      <c r="GT236" s="132">
        <v>58</v>
      </c>
      <c r="GU236" s="132">
        <v>58</v>
      </c>
      <c r="GV236" s="132">
        <v>96</v>
      </c>
      <c r="GW236" s="132">
        <v>96</v>
      </c>
      <c r="GX236" s="132">
        <v>8500</v>
      </c>
    </row>
    <row r="237" spans="1:206" s="127" customFormat="1" ht="12" customHeight="1">
      <c r="A237" s="173">
        <v>204050205000000</v>
      </c>
      <c r="B237" s="131">
        <v>5</v>
      </c>
      <c r="C237" s="49" t="s">
        <v>73</v>
      </c>
      <c r="D237" s="50"/>
      <c r="E237" s="51">
        <v>21</v>
      </c>
      <c r="F237" s="51">
        <v>21</v>
      </c>
      <c r="G237" s="51">
        <v>100</v>
      </c>
      <c r="H237" s="52">
        <v>0</v>
      </c>
      <c r="I237" s="51">
        <v>58</v>
      </c>
      <c r="J237" s="51">
        <v>40</v>
      </c>
      <c r="K237" s="51">
        <v>68.96551724137932</v>
      </c>
      <c r="L237" s="52">
        <v>18</v>
      </c>
      <c r="M237" s="149">
        <v>2791</v>
      </c>
      <c r="N237" s="132">
        <v>2446</v>
      </c>
      <c r="O237" s="132">
        <v>2498</v>
      </c>
      <c r="P237" s="51">
        <v>89.50197061984952</v>
      </c>
      <c r="Q237" s="280"/>
      <c r="R237" s="279"/>
      <c r="S237" s="227"/>
      <c r="T237" s="277"/>
      <c r="U237" s="227"/>
      <c r="V237" s="220"/>
      <c r="W237" s="231"/>
      <c r="X237" s="277"/>
      <c r="Y237" s="277"/>
      <c r="Z237" s="277"/>
      <c r="AA237" s="277"/>
      <c r="AB237" s="277"/>
      <c r="AC237" s="277"/>
      <c r="AD237" s="277"/>
      <c r="AE237" s="277"/>
      <c r="AF237" s="277"/>
      <c r="AG237" s="277"/>
      <c r="AH237" s="277"/>
      <c r="AI237" s="277"/>
      <c r="AJ237" s="277"/>
      <c r="AK237" s="277"/>
      <c r="AL237" s="277"/>
      <c r="GT237" s="132">
        <v>21</v>
      </c>
      <c r="GU237" s="132">
        <v>21</v>
      </c>
      <c r="GV237" s="132">
        <v>58</v>
      </c>
      <c r="GW237" s="132">
        <v>40</v>
      </c>
      <c r="GX237" s="132">
        <v>3000</v>
      </c>
    </row>
    <row r="238" spans="1:206" s="127" customFormat="1" ht="12" customHeight="1">
      <c r="A238" s="173">
        <v>204050206000000</v>
      </c>
      <c r="B238" s="131">
        <v>6</v>
      </c>
      <c r="C238" s="49" t="s">
        <v>46</v>
      </c>
      <c r="D238" s="50"/>
      <c r="E238" s="51">
        <v>34</v>
      </c>
      <c r="F238" s="51">
        <v>34</v>
      </c>
      <c r="G238" s="51">
        <v>100</v>
      </c>
      <c r="H238" s="52">
        <v>0</v>
      </c>
      <c r="I238" s="51">
        <v>118</v>
      </c>
      <c r="J238" s="51">
        <v>81</v>
      </c>
      <c r="K238" s="51">
        <v>68.64406779661016</v>
      </c>
      <c r="L238" s="52">
        <v>37</v>
      </c>
      <c r="M238" s="149">
        <v>3896</v>
      </c>
      <c r="N238" s="132">
        <v>3721</v>
      </c>
      <c r="O238" s="132">
        <v>3880</v>
      </c>
      <c r="P238" s="51">
        <v>99.58932238193019</v>
      </c>
      <c r="Q238" s="280"/>
      <c r="R238" s="279"/>
      <c r="S238" s="227"/>
      <c r="T238" s="277"/>
      <c r="U238" s="227"/>
      <c r="V238" s="220"/>
      <c r="W238" s="231"/>
      <c r="X238" s="277"/>
      <c r="Y238" s="277"/>
      <c r="Z238" s="277"/>
      <c r="AA238" s="277"/>
      <c r="AB238" s="277"/>
      <c r="AC238" s="277"/>
      <c r="AD238" s="277"/>
      <c r="AE238" s="277"/>
      <c r="AF238" s="277"/>
      <c r="AG238" s="277"/>
      <c r="AH238" s="277"/>
      <c r="AI238" s="277"/>
      <c r="AJ238" s="277"/>
      <c r="AK238" s="277"/>
      <c r="AL238" s="277"/>
      <c r="GT238" s="132">
        <v>34</v>
      </c>
      <c r="GU238" s="132">
        <v>34</v>
      </c>
      <c r="GV238" s="132">
        <v>118</v>
      </c>
      <c r="GW238" s="132">
        <v>81</v>
      </c>
      <c r="GX238" s="132">
        <v>4000</v>
      </c>
    </row>
    <row r="239" spans="1:206" s="127" customFormat="1" ht="12" customHeight="1">
      <c r="A239" s="173">
        <v>204050207000000</v>
      </c>
      <c r="B239" s="131">
        <v>7</v>
      </c>
      <c r="C239" s="49" t="s">
        <v>104</v>
      </c>
      <c r="D239" s="50"/>
      <c r="E239" s="51">
        <v>24</v>
      </c>
      <c r="F239" s="51">
        <v>24</v>
      </c>
      <c r="G239" s="51">
        <v>100</v>
      </c>
      <c r="H239" s="52">
        <v>0</v>
      </c>
      <c r="I239" s="51">
        <v>70</v>
      </c>
      <c r="J239" s="51">
        <v>64</v>
      </c>
      <c r="K239" s="51">
        <v>91.42857142857143</v>
      </c>
      <c r="L239" s="52">
        <v>6</v>
      </c>
      <c r="M239" s="149">
        <v>3980</v>
      </c>
      <c r="N239" s="132">
        <v>3408</v>
      </c>
      <c r="O239" s="132">
        <v>3512</v>
      </c>
      <c r="P239" s="51">
        <v>88.24120603015075</v>
      </c>
      <c r="Q239" s="280"/>
      <c r="R239" s="279"/>
      <c r="S239" s="227"/>
      <c r="T239" s="277"/>
      <c r="U239" s="227"/>
      <c r="V239" s="220"/>
      <c r="W239" s="231"/>
      <c r="X239" s="277"/>
      <c r="Y239" s="277"/>
      <c r="Z239" s="277"/>
      <c r="AA239" s="277"/>
      <c r="AB239" s="277"/>
      <c r="AC239" s="277"/>
      <c r="AD239" s="277"/>
      <c r="AE239" s="277"/>
      <c r="AF239" s="277"/>
      <c r="AG239" s="277"/>
      <c r="AH239" s="277"/>
      <c r="AI239" s="277"/>
      <c r="AJ239" s="277"/>
      <c r="AK239" s="277"/>
      <c r="AL239" s="277"/>
      <c r="GT239" s="132">
        <v>24</v>
      </c>
      <c r="GU239" s="132">
        <v>24</v>
      </c>
      <c r="GV239" s="132">
        <v>70</v>
      </c>
      <c r="GW239" s="132">
        <v>64</v>
      </c>
      <c r="GX239" s="132">
        <v>4000</v>
      </c>
    </row>
    <row r="240" spans="1:206" s="127" customFormat="1" ht="12" customHeight="1">
      <c r="A240" s="173">
        <v>204050208000000</v>
      </c>
      <c r="B240" s="131">
        <v>8</v>
      </c>
      <c r="C240" s="49" t="s">
        <v>106</v>
      </c>
      <c r="D240" s="50"/>
      <c r="E240" s="51">
        <v>30</v>
      </c>
      <c r="F240" s="51">
        <v>30</v>
      </c>
      <c r="G240" s="51">
        <v>100</v>
      </c>
      <c r="H240" s="52">
        <v>0</v>
      </c>
      <c r="I240" s="51">
        <v>84</v>
      </c>
      <c r="J240" s="51">
        <v>66</v>
      </c>
      <c r="K240" s="51">
        <v>78.57142857142857</v>
      </c>
      <c r="L240" s="52">
        <v>18</v>
      </c>
      <c r="M240" s="149">
        <v>3043</v>
      </c>
      <c r="N240" s="132">
        <v>3047</v>
      </c>
      <c r="O240" s="132">
        <v>3095</v>
      </c>
      <c r="P240" s="51">
        <v>101.70883996056523</v>
      </c>
      <c r="Q240" s="279"/>
      <c r="R240" s="279"/>
      <c r="S240" s="227"/>
      <c r="T240" s="277"/>
      <c r="U240" s="227"/>
      <c r="V240" s="220"/>
      <c r="W240" s="231"/>
      <c r="X240" s="277"/>
      <c r="Y240" s="277"/>
      <c r="Z240" s="277"/>
      <c r="AA240" s="277"/>
      <c r="AB240" s="277"/>
      <c r="AC240" s="277"/>
      <c r="AD240" s="277"/>
      <c r="AE240" s="277"/>
      <c r="AF240" s="277"/>
      <c r="AG240" s="277"/>
      <c r="AH240" s="277"/>
      <c r="AI240" s="277"/>
      <c r="AJ240" s="277"/>
      <c r="AK240" s="277"/>
      <c r="AL240" s="277"/>
      <c r="GT240" s="132">
        <v>30</v>
      </c>
      <c r="GU240" s="132">
        <v>30</v>
      </c>
      <c r="GV240" s="132">
        <v>84</v>
      </c>
      <c r="GW240" s="132">
        <v>66</v>
      </c>
      <c r="GX240" s="132">
        <v>3100</v>
      </c>
    </row>
    <row r="241" spans="1:206" s="127" customFormat="1" ht="12" customHeight="1">
      <c r="A241" s="173">
        <v>204050209000000</v>
      </c>
      <c r="B241" s="131">
        <v>9</v>
      </c>
      <c r="C241" s="49" t="s">
        <v>107</v>
      </c>
      <c r="D241" s="50"/>
      <c r="E241" s="51">
        <v>44</v>
      </c>
      <c r="F241" s="51">
        <v>44</v>
      </c>
      <c r="G241" s="51">
        <v>100</v>
      </c>
      <c r="H241" s="52">
        <v>0</v>
      </c>
      <c r="I241" s="51">
        <v>155</v>
      </c>
      <c r="J241" s="51">
        <v>144</v>
      </c>
      <c r="K241" s="51">
        <v>92.90322580645162</v>
      </c>
      <c r="L241" s="52">
        <v>11</v>
      </c>
      <c r="M241" s="149">
        <v>6349</v>
      </c>
      <c r="N241" s="132">
        <v>6562</v>
      </c>
      <c r="O241" s="132">
        <v>6693</v>
      </c>
      <c r="P241" s="51">
        <v>105.41817609072295</v>
      </c>
      <c r="Q241" s="279"/>
      <c r="R241" s="279"/>
      <c r="S241" s="227"/>
      <c r="T241" s="277"/>
      <c r="U241" s="227"/>
      <c r="V241" s="220"/>
      <c r="W241" s="231"/>
      <c r="X241" s="277"/>
      <c r="Y241" s="277"/>
      <c r="Z241" s="277"/>
      <c r="AA241" s="277"/>
      <c r="AB241" s="277"/>
      <c r="AC241" s="277"/>
      <c r="AD241" s="277"/>
      <c r="AE241" s="277"/>
      <c r="AF241" s="277"/>
      <c r="AG241" s="277"/>
      <c r="AH241" s="277"/>
      <c r="AI241" s="277"/>
      <c r="AJ241" s="277"/>
      <c r="AK241" s="277"/>
      <c r="AL241" s="277"/>
      <c r="GT241" s="132">
        <v>44</v>
      </c>
      <c r="GU241" s="132">
        <v>44</v>
      </c>
      <c r="GV241" s="132">
        <v>155</v>
      </c>
      <c r="GW241" s="132">
        <v>145</v>
      </c>
      <c r="GX241" s="132">
        <v>6800</v>
      </c>
    </row>
    <row r="242" spans="1:206" s="127" customFormat="1" ht="12" customHeight="1">
      <c r="A242" s="173">
        <v>204050210000000</v>
      </c>
      <c r="B242" s="131">
        <v>10</v>
      </c>
      <c r="C242" s="49" t="s">
        <v>74</v>
      </c>
      <c r="D242" s="50"/>
      <c r="E242" s="51">
        <v>24</v>
      </c>
      <c r="F242" s="51">
        <v>24</v>
      </c>
      <c r="G242" s="51">
        <v>100</v>
      </c>
      <c r="H242" s="52">
        <v>0</v>
      </c>
      <c r="I242" s="51">
        <v>62</v>
      </c>
      <c r="J242" s="51">
        <v>58</v>
      </c>
      <c r="K242" s="51">
        <v>93.54838709677419</v>
      </c>
      <c r="L242" s="52">
        <v>4</v>
      </c>
      <c r="M242" s="149">
        <v>3769</v>
      </c>
      <c r="N242" s="132">
        <v>3084</v>
      </c>
      <c r="O242" s="132">
        <v>3137</v>
      </c>
      <c r="P242" s="51">
        <v>83.23162642610772</v>
      </c>
      <c r="Q242" s="280"/>
      <c r="R242" s="279"/>
      <c r="S242" s="227"/>
      <c r="T242" s="277"/>
      <c r="U242" s="227"/>
      <c r="V242" s="220"/>
      <c r="W242" s="231"/>
      <c r="X242" s="277"/>
      <c r="Y242" s="277"/>
      <c r="Z242" s="277"/>
      <c r="AA242" s="277"/>
      <c r="AB242" s="277"/>
      <c r="AC242" s="277"/>
      <c r="AD242" s="277"/>
      <c r="AE242" s="277"/>
      <c r="AF242" s="277"/>
      <c r="AG242" s="277"/>
      <c r="AH242" s="277"/>
      <c r="AI242" s="277"/>
      <c r="AJ242" s="277"/>
      <c r="AK242" s="277"/>
      <c r="AL242" s="277"/>
      <c r="GT242" s="132">
        <v>24</v>
      </c>
      <c r="GU242" s="132">
        <v>24</v>
      </c>
      <c r="GV242" s="132">
        <v>62</v>
      </c>
      <c r="GW242" s="132">
        <v>58</v>
      </c>
      <c r="GX242" s="132">
        <v>3200</v>
      </c>
    </row>
    <row r="243" spans="1:206" s="127" customFormat="1" ht="12" customHeight="1">
      <c r="A243" s="173">
        <v>204050211000000</v>
      </c>
      <c r="B243" s="131">
        <v>11</v>
      </c>
      <c r="C243" s="49" t="s">
        <v>178</v>
      </c>
      <c r="D243" s="50"/>
      <c r="E243" s="51">
        <v>14</v>
      </c>
      <c r="F243" s="51">
        <v>14</v>
      </c>
      <c r="G243" s="51">
        <v>100</v>
      </c>
      <c r="H243" s="52">
        <v>0</v>
      </c>
      <c r="I243" s="51">
        <v>28</v>
      </c>
      <c r="J243" s="51">
        <v>20</v>
      </c>
      <c r="K243" s="51">
        <v>71.42857142857143</v>
      </c>
      <c r="L243" s="52">
        <v>8</v>
      </c>
      <c r="M243" s="149">
        <v>1649</v>
      </c>
      <c r="N243" s="132">
        <v>909</v>
      </c>
      <c r="O243" s="132">
        <v>954</v>
      </c>
      <c r="P243" s="51">
        <v>57.85324439053973</v>
      </c>
      <c r="Q243" s="280"/>
      <c r="R243" s="279"/>
      <c r="S243" s="227"/>
      <c r="T243" s="277"/>
      <c r="U243" s="227"/>
      <c r="V243" s="220"/>
      <c r="W243" s="231"/>
      <c r="X243" s="277"/>
      <c r="Y243" s="277"/>
      <c r="Z243" s="277"/>
      <c r="AA243" s="277"/>
      <c r="AB243" s="277"/>
      <c r="AC243" s="277"/>
      <c r="AD243" s="277"/>
      <c r="AE243" s="277"/>
      <c r="AF243" s="277"/>
      <c r="AG243" s="277"/>
      <c r="AH243" s="277"/>
      <c r="AI243" s="277"/>
      <c r="AJ243" s="277"/>
      <c r="AK243" s="277"/>
      <c r="AL243" s="277"/>
      <c r="GT243" s="132">
        <v>14</v>
      </c>
      <c r="GU243" s="132">
        <v>14</v>
      </c>
      <c r="GV243" s="132">
        <v>28</v>
      </c>
      <c r="GW243" s="132">
        <v>22</v>
      </c>
      <c r="GX243" s="132">
        <v>1000</v>
      </c>
    </row>
    <row r="244" spans="1:206" s="127" customFormat="1" ht="12" customHeight="1">
      <c r="A244" s="173">
        <v>204050212000000</v>
      </c>
      <c r="B244" s="131">
        <v>12</v>
      </c>
      <c r="C244" s="49" t="s">
        <v>102</v>
      </c>
      <c r="D244" s="50"/>
      <c r="E244" s="51">
        <v>14</v>
      </c>
      <c r="F244" s="51">
        <v>14</v>
      </c>
      <c r="G244" s="51">
        <v>100</v>
      </c>
      <c r="H244" s="52">
        <v>0</v>
      </c>
      <c r="I244" s="51">
        <v>65</v>
      </c>
      <c r="J244" s="51">
        <v>41</v>
      </c>
      <c r="K244" s="51">
        <v>63.07692307692307</v>
      </c>
      <c r="L244" s="52">
        <v>24</v>
      </c>
      <c r="M244" s="149">
        <v>1696</v>
      </c>
      <c r="N244" s="132">
        <v>1563</v>
      </c>
      <c r="O244" s="132">
        <v>1673</v>
      </c>
      <c r="P244" s="51">
        <v>98.64386792452831</v>
      </c>
      <c r="Q244" s="280"/>
      <c r="R244" s="279"/>
      <c r="S244" s="227"/>
      <c r="T244" s="277"/>
      <c r="U244" s="227"/>
      <c r="V244" s="220"/>
      <c r="W244" s="231"/>
      <c r="X244" s="277"/>
      <c r="Y244" s="277"/>
      <c r="Z244" s="277"/>
      <c r="AA244" s="277"/>
      <c r="AB244" s="277"/>
      <c r="AC244" s="277"/>
      <c r="AD244" s="277"/>
      <c r="AE244" s="277"/>
      <c r="AF244" s="277"/>
      <c r="AG244" s="277"/>
      <c r="AH244" s="277"/>
      <c r="AI244" s="277"/>
      <c r="AJ244" s="277"/>
      <c r="AK244" s="277"/>
      <c r="AL244" s="277"/>
      <c r="GT244" s="132">
        <v>14</v>
      </c>
      <c r="GU244" s="132">
        <v>14</v>
      </c>
      <c r="GV244" s="132">
        <v>65</v>
      </c>
      <c r="GW244" s="132">
        <v>41</v>
      </c>
      <c r="GX244" s="132">
        <v>2000</v>
      </c>
    </row>
    <row r="245" spans="1:206" s="127" customFormat="1" ht="12" customHeight="1">
      <c r="A245" s="173">
        <v>204050213000000</v>
      </c>
      <c r="B245" s="131">
        <v>13</v>
      </c>
      <c r="C245" s="49" t="s">
        <v>105</v>
      </c>
      <c r="D245" s="50"/>
      <c r="E245" s="51">
        <v>38</v>
      </c>
      <c r="F245" s="51">
        <v>38</v>
      </c>
      <c r="G245" s="51">
        <v>100</v>
      </c>
      <c r="H245" s="52">
        <v>0</v>
      </c>
      <c r="I245" s="51">
        <v>146</v>
      </c>
      <c r="J245" s="51">
        <v>122</v>
      </c>
      <c r="K245" s="51">
        <v>83.56164383561644</v>
      </c>
      <c r="L245" s="52">
        <v>24</v>
      </c>
      <c r="M245" s="149">
        <v>8865</v>
      </c>
      <c r="N245" s="132">
        <v>5901</v>
      </c>
      <c r="O245" s="132">
        <v>6072</v>
      </c>
      <c r="P245" s="51">
        <v>68.49407783417935</v>
      </c>
      <c r="Q245" s="280"/>
      <c r="R245" s="279"/>
      <c r="S245" s="227"/>
      <c r="T245" s="277"/>
      <c r="U245" s="227"/>
      <c r="V245" s="220"/>
      <c r="W245" s="231"/>
      <c r="X245" s="277"/>
      <c r="Y245" s="277"/>
      <c r="Z245" s="277"/>
      <c r="AA245" s="277"/>
      <c r="AB245" s="277"/>
      <c r="AC245" s="277"/>
      <c r="AD245" s="277"/>
      <c r="AE245" s="277"/>
      <c r="AF245" s="277"/>
      <c r="AG245" s="277"/>
      <c r="AH245" s="277"/>
      <c r="AI245" s="277"/>
      <c r="AJ245" s="277"/>
      <c r="AK245" s="277"/>
      <c r="AL245" s="277"/>
      <c r="GT245" s="132">
        <v>38</v>
      </c>
      <c r="GU245" s="132">
        <v>38</v>
      </c>
      <c r="GV245" s="132">
        <v>146</v>
      </c>
      <c r="GW245" s="132">
        <v>123</v>
      </c>
      <c r="GX245" s="132">
        <v>9000</v>
      </c>
    </row>
    <row r="246" spans="1:206" s="127" customFormat="1" ht="12" customHeight="1">
      <c r="A246" s="173">
        <v>204050214000000</v>
      </c>
      <c r="B246" s="131">
        <v>14</v>
      </c>
      <c r="C246" s="49" t="s">
        <v>93</v>
      </c>
      <c r="D246" s="50"/>
      <c r="E246" s="51">
        <v>11</v>
      </c>
      <c r="F246" s="51">
        <v>11</v>
      </c>
      <c r="G246" s="51">
        <v>100</v>
      </c>
      <c r="H246" s="52">
        <v>0</v>
      </c>
      <c r="I246" s="51">
        <v>32</v>
      </c>
      <c r="J246" s="51">
        <v>32</v>
      </c>
      <c r="K246" s="51">
        <v>100</v>
      </c>
      <c r="L246" s="52">
        <v>0</v>
      </c>
      <c r="M246" s="149">
        <v>1676</v>
      </c>
      <c r="N246" s="132">
        <v>1653</v>
      </c>
      <c r="O246" s="132">
        <v>1653</v>
      </c>
      <c r="P246" s="51">
        <v>98.62768496420048</v>
      </c>
      <c r="Q246" s="280"/>
      <c r="R246" s="279"/>
      <c r="S246" s="227"/>
      <c r="T246" s="277"/>
      <c r="U246" s="227"/>
      <c r="V246" s="220"/>
      <c r="W246" s="231"/>
      <c r="X246" s="277"/>
      <c r="Y246" s="277"/>
      <c r="Z246" s="277"/>
      <c r="AA246" s="277"/>
      <c r="AB246" s="277"/>
      <c r="AC246" s="277"/>
      <c r="AD246" s="277"/>
      <c r="AE246" s="277"/>
      <c r="AF246" s="277"/>
      <c r="AG246" s="277"/>
      <c r="AH246" s="277"/>
      <c r="AI246" s="277"/>
      <c r="AJ246" s="277"/>
      <c r="AK246" s="277"/>
      <c r="AL246" s="277"/>
      <c r="GT246" s="132">
        <v>11</v>
      </c>
      <c r="GU246" s="132">
        <v>11</v>
      </c>
      <c r="GV246" s="132">
        <v>32</v>
      </c>
      <c r="GW246" s="132">
        <v>32</v>
      </c>
      <c r="GX246" s="132">
        <v>2000</v>
      </c>
    </row>
    <row r="247" spans="1:206" s="127" customFormat="1" ht="12" customHeight="1">
      <c r="A247" s="173">
        <v>204050215000000</v>
      </c>
      <c r="B247" s="131">
        <v>15</v>
      </c>
      <c r="C247" s="49" t="s">
        <v>94</v>
      </c>
      <c r="D247" s="50"/>
      <c r="E247" s="51">
        <v>38</v>
      </c>
      <c r="F247" s="51">
        <v>38</v>
      </c>
      <c r="G247" s="51">
        <v>100</v>
      </c>
      <c r="H247" s="52">
        <v>0</v>
      </c>
      <c r="I247" s="51">
        <v>115</v>
      </c>
      <c r="J247" s="51">
        <v>111</v>
      </c>
      <c r="K247" s="51">
        <v>96.52173913043478</v>
      </c>
      <c r="L247" s="52">
        <v>4</v>
      </c>
      <c r="M247" s="149">
        <v>5986</v>
      </c>
      <c r="N247" s="132">
        <v>4642</v>
      </c>
      <c r="O247" s="132">
        <v>4690</v>
      </c>
      <c r="P247" s="51">
        <v>78.34948212495824</v>
      </c>
      <c r="Q247" s="280"/>
      <c r="R247" s="279"/>
      <c r="S247" s="227"/>
      <c r="T247" s="277"/>
      <c r="U247" s="227"/>
      <c r="V247" s="220"/>
      <c r="W247" s="231"/>
      <c r="X247" s="277"/>
      <c r="Y247" s="277"/>
      <c r="Z247" s="277"/>
      <c r="AA247" s="277"/>
      <c r="AB247" s="277"/>
      <c r="AC247" s="277"/>
      <c r="AD247" s="277"/>
      <c r="AE247" s="277"/>
      <c r="AF247" s="277"/>
      <c r="AG247" s="277"/>
      <c r="AH247" s="277"/>
      <c r="AI247" s="277"/>
      <c r="AJ247" s="277"/>
      <c r="AK247" s="277"/>
      <c r="AL247" s="277"/>
      <c r="GT247" s="132">
        <v>38</v>
      </c>
      <c r="GU247" s="132">
        <v>38</v>
      </c>
      <c r="GV247" s="132">
        <v>115</v>
      </c>
      <c r="GW247" s="132">
        <v>111</v>
      </c>
      <c r="GX247" s="132">
        <v>6000</v>
      </c>
    </row>
    <row r="248" spans="1:206" s="127" customFormat="1" ht="12" customHeight="1">
      <c r="A248" s="173">
        <v>204050216000000</v>
      </c>
      <c r="B248" s="131">
        <v>16</v>
      </c>
      <c r="C248" s="49" t="s">
        <v>44</v>
      </c>
      <c r="D248" s="54"/>
      <c r="E248" s="51">
        <v>25</v>
      </c>
      <c r="F248" s="51">
        <v>25</v>
      </c>
      <c r="G248" s="51">
        <v>100</v>
      </c>
      <c r="H248" s="52">
        <v>0</v>
      </c>
      <c r="I248" s="51">
        <v>45</v>
      </c>
      <c r="J248" s="51">
        <v>41</v>
      </c>
      <c r="K248" s="51">
        <v>91.11111111111111</v>
      </c>
      <c r="L248" s="52">
        <v>4</v>
      </c>
      <c r="M248" s="149">
        <v>3302</v>
      </c>
      <c r="N248" s="133">
        <v>2474</v>
      </c>
      <c r="O248" s="133">
        <v>2507</v>
      </c>
      <c r="P248" s="51">
        <v>75.923682616596</v>
      </c>
      <c r="Q248" s="280"/>
      <c r="R248" s="279"/>
      <c r="S248" s="227"/>
      <c r="T248" s="277"/>
      <c r="U248" s="227"/>
      <c r="V248" s="220"/>
      <c r="W248" s="231"/>
      <c r="X248" s="277"/>
      <c r="Y248" s="277"/>
      <c r="Z248" s="277"/>
      <c r="AA248" s="277"/>
      <c r="AB248" s="277"/>
      <c r="AC248" s="277"/>
      <c r="AD248" s="277"/>
      <c r="AE248" s="277"/>
      <c r="AF248" s="277"/>
      <c r="AG248" s="277"/>
      <c r="AH248" s="277"/>
      <c r="AI248" s="277"/>
      <c r="AJ248" s="277"/>
      <c r="AK248" s="277"/>
      <c r="AL248" s="277"/>
      <c r="GT248" s="133">
        <v>25</v>
      </c>
      <c r="GU248" s="133">
        <v>25</v>
      </c>
      <c r="GV248" s="133">
        <v>45</v>
      </c>
      <c r="GW248" s="133">
        <v>41</v>
      </c>
      <c r="GX248" s="133">
        <v>3000</v>
      </c>
    </row>
    <row r="249" spans="1:206" s="127" customFormat="1" ht="12" customHeight="1">
      <c r="A249" s="179"/>
      <c r="B249" s="325" t="s">
        <v>152</v>
      </c>
      <c r="C249" s="326"/>
      <c r="D249" s="327"/>
      <c r="E249" s="55">
        <v>524</v>
      </c>
      <c r="F249" s="55">
        <v>524</v>
      </c>
      <c r="G249" s="55">
        <v>100</v>
      </c>
      <c r="H249" s="56">
        <v>0</v>
      </c>
      <c r="I249" s="55">
        <v>1694</v>
      </c>
      <c r="J249" s="55">
        <v>1474</v>
      </c>
      <c r="K249" s="55">
        <v>87.01298701298701</v>
      </c>
      <c r="L249" s="56">
        <v>220</v>
      </c>
      <c r="M249" s="154">
        <v>94710</v>
      </c>
      <c r="N249" s="307">
        <f>SUM(N233:N248)</f>
        <v>82811</v>
      </c>
      <c r="O249" s="55">
        <v>84423</v>
      </c>
      <c r="P249" s="55">
        <v>89.1384225530567</v>
      </c>
      <c r="Q249" s="232"/>
      <c r="R249" s="232"/>
      <c r="S249" s="232"/>
      <c r="T249" s="277"/>
      <c r="U249" s="227"/>
      <c r="V249" s="220"/>
      <c r="W249" s="231"/>
      <c r="X249" s="277"/>
      <c r="Y249" s="277"/>
      <c r="Z249" s="277"/>
      <c r="AA249" s="277"/>
      <c r="AB249" s="277"/>
      <c r="AC249" s="277"/>
      <c r="AD249" s="277"/>
      <c r="AE249" s="277"/>
      <c r="AF249" s="277"/>
      <c r="AG249" s="277"/>
      <c r="AH249" s="277"/>
      <c r="AI249" s="277"/>
      <c r="AJ249" s="277"/>
      <c r="AK249" s="277"/>
      <c r="AL249" s="277"/>
      <c r="GT249" s="55">
        <v>524</v>
      </c>
      <c r="GU249" s="55">
        <v>524</v>
      </c>
      <c r="GV249" s="55">
        <v>1694</v>
      </c>
      <c r="GW249" s="55">
        <v>1495</v>
      </c>
      <c r="GX249" s="55">
        <v>94100</v>
      </c>
    </row>
    <row r="250" spans="13:206" ht="12.75">
      <c r="M250" s="166"/>
      <c r="N250" s="166"/>
      <c r="U250" s="227"/>
      <c r="V250" s="220"/>
      <c r="W250" s="231"/>
      <c r="GT250" s="167">
        <v>524</v>
      </c>
      <c r="GU250" s="167">
        <v>524</v>
      </c>
      <c r="GV250" s="167">
        <v>1694</v>
      </c>
      <c r="GW250" s="167">
        <v>1495</v>
      </c>
      <c r="GX250" s="167">
        <v>94100</v>
      </c>
    </row>
    <row r="251" spans="1:38" s="134" customFormat="1" ht="15" customHeight="1">
      <c r="A251" s="328" t="s">
        <v>51</v>
      </c>
      <c r="B251" s="328"/>
      <c r="C251" s="328"/>
      <c r="D251" s="328"/>
      <c r="E251" s="328"/>
      <c r="F251" s="328"/>
      <c r="G251" s="328"/>
      <c r="H251" s="328"/>
      <c r="I251" s="328"/>
      <c r="J251" s="328"/>
      <c r="K251" s="328"/>
      <c r="L251" s="328"/>
      <c r="M251" s="328"/>
      <c r="N251" s="328"/>
      <c r="O251" s="328"/>
      <c r="P251" s="328"/>
      <c r="Q251" s="281"/>
      <c r="R251" s="281"/>
      <c r="S251" s="281"/>
      <c r="T251" s="281"/>
      <c r="U251" s="227"/>
      <c r="V251" s="220"/>
      <c r="W251" s="231"/>
      <c r="X251" s="281"/>
      <c r="Y251" s="281"/>
      <c r="Z251" s="281"/>
      <c r="AA251" s="281"/>
      <c r="AB251" s="281"/>
      <c r="AC251" s="281"/>
      <c r="AD251" s="281"/>
      <c r="AE251" s="281"/>
      <c r="AF251" s="281"/>
      <c r="AG251" s="281"/>
      <c r="AH251" s="281"/>
      <c r="AI251" s="281"/>
      <c r="AJ251" s="281"/>
      <c r="AK251" s="281"/>
      <c r="AL251" s="281"/>
    </row>
    <row r="252" spans="1:38" s="136" customFormat="1" ht="12" customHeight="1">
      <c r="A252" s="329" t="s">
        <v>183</v>
      </c>
      <c r="B252" s="329"/>
      <c r="C252" s="329"/>
      <c r="D252" s="329"/>
      <c r="E252" s="329"/>
      <c r="F252" s="329"/>
      <c r="G252" s="329"/>
      <c r="H252" s="329"/>
      <c r="I252" s="329"/>
      <c r="J252" s="329"/>
      <c r="K252" s="329"/>
      <c r="L252" s="329"/>
      <c r="M252" s="329"/>
      <c r="N252" s="329"/>
      <c r="O252" s="329"/>
      <c r="P252" s="329"/>
      <c r="Q252" s="282"/>
      <c r="R252" s="282"/>
      <c r="S252" s="282"/>
      <c r="T252" s="282"/>
      <c r="U252" s="227"/>
      <c r="V252" s="220"/>
      <c r="W252" s="231"/>
      <c r="X252" s="282"/>
      <c r="Y252" s="282"/>
      <c r="Z252" s="282"/>
      <c r="AA252" s="282"/>
      <c r="AB252" s="282"/>
      <c r="AC252" s="282"/>
      <c r="AD252" s="282"/>
      <c r="AE252" s="282"/>
      <c r="AF252" s="282"/>
      <c r="AG252" s="282"/>
      <c r="AH252" s="282"/>
      <c r="AI252" s="282"/>
      <c r="AJ252" s="282"/>
      <c r="AK252" s="282"/>
      <c r="AL252" s="282"/>
    </row>
    <row r="253" spans="1:38" s="136" customFormat="1" ht="12" customHeight="1">
      <c r="A253" s="135"/>
      <c r="B253" s="135"/>
      <c r="C253" s="135"/>
      <c r="D253" s="135"/>
      <c r="E253" s="135"/>
      <c r="F253" s="135"/>
      <c r="G253" s="135"/>
      <c r="H253" s="135"/>
      <c r="I253" s="135"/>
      <c r="J253" s="135"/>
      <c r="K253" s="135"/>
      <c r="L253" s="135"/>
      <c r="M253" s="206"/>
      <c r="N253" s="292"/>
      <c r="O253" s="135"/>
      <c r="P253" s="135"/>
      <c r="Q253" s="283"/>
      <c r="R253" s="283"/>
      <c r="S253" s="283"/>
      <c r="T253" s="282"/>
      <c r="U253" s="227"/>
      <c r="V253" s="220"/>
      <c r="W253" s="231"/>
      <c r="X253" s="282"/>
      <c r="Y253" s="282"/>
      <c r="Z253" s="282"/>
      <c r="AA253" s="282"/>
      <c r="AB253" s="282"/>
      <c r="AC253" s="282"/>
      <c r="AD253" s="282"/>
      <c r="AE253" s="282"/>
      <c r="AF253" s="282"/>
      <c r="AG253" s="282"/>
      <c r="AH253" s="282"/>
      <c r="AI253" s="282"/>
      <c r="AJ253" s="282"/>
      <c r="AK253" s="282"/>
      <c r="AL253" s="282"/>
    </row>
    <row r="254" spans="1:38" s="136" customFormat="1" ht="12" customHeight="1">
      <c r="A254" s="334" t="s">
        <v>227</v>
      </c>
      <c r="B254" s="334"/>
      <c r="C254" s="334"/>
      <c r="D254" s="334"/>
      <c r="E254" s="334"/>
      <c r="F254" s="334"/>
      <c r="G254" s="334"/>
      <c r="H254" s="334"/>
      <c r="I254" s="334"/>
      <c r="J254" s="334"/>
      <c r="K254" s="334"/>
      <c r="L254" s="334"/>
      <c r="M254" s="334"/>
      <c r="N254" s="334"/>
      <c r="O254" s="334"/>
      <c r="P254" s="334"/>
      <c r="Q254" s="282"/>
      <c r="R254" s="282"/>
      <c r="S254" s="282"/>
      <c r="T254" s="282"/>
      <c r="U254" s="227"/>
      <c r="V254" s="220"/>
      <c r="W254" s="231"/>
      <c r="X254" s="282"/>
      <c r="Y254" s="282"/>
      <c r="Z254" s="282"/>
      <c r="AA254" s="282"/>
      <c r="AB254" s="282"/>
      <c r="AC254" s="282"/>
      <c r="AD254" s="282"/>
      <c r="AE254" s="282"/>
      <c r="AF254" s="282"/>
      <c r="AG254" s="282"/>
      <c r="AH254" s="282"/>
      <c r="AI254" s="282"/>
      <c r="AJ254" s="282"/>
      <c r="AK254" s="282"/>
      <c r="AL254" s="282"/>
    </row>
    <row r="255" spans="1:38" s="136" customFormat="1" ht="12" customHeight="1">
      <c r="A255" s="335"/>
      <c r="B255" s="335"/>
      <c r="C255" s="335"/>
      <c r="D255" s="335"/>
      <c r="E255" s="335"/>
      <c r="F255" s="335"/>
      <c r="G255" s="335"/>
      <c r="H255" s="335"/>
      <c r="I255" s="335"/>
      <c r="J255" s="335"/>
      <c r="K255" s="335"/>
      <c r="L255" s="335"/>
      <c r="M255" s="335"/>
      <c r="N255" s="335"/>
      <c r="O255" s="335"/>
      <c r="P255" s="335"/>
      <c r="Q255" s="282"/>
      <c r="R255" s="282"/>
      <c r="S255" s="282"/>
      <c r="T255" s="282"/>
      <c r="U255" s="227"/>
      <c r="V255" s="220"/>
      <c r="W255" s="231"/>
      <c r="X255" s="282"/>
      <c r="Y255" s="282"/>
      <c r="Z255" s="282"/>
      <c r="AA255" s="282"/>
      <c r="AB255" s="282"/>
      <c r="AC255" s="282"/>
      <c r="AD255" s="282"/>
      <c r="AE255" s="282"/>
      <c r="AF255" s="282"/>
      <c r="AG255" s="282"/>
      <c r="AH255" s="282"/>
      <c r="AI255" s="282"/>
      <c r="AJ255" s="282"/>
      <c r="AK255" s="282"/>
      <c r="AL255" s="282"/>
    </row>
    <row r="256" spans="1:38" s="136" customFormat="1" ht="12" customHeight="1">
      <c r="A256" s="44"/>
      <c r="B256" s="44"/>
      <c r="C256" s="44"/>
      <c r="D256" s="44"/>
      <c r="E256" s="44"/>
      <c r="F256" s="44"/>
      <c r="G256" s="44"/>
      <c r="H256" s="44"/>
      <c r="I256" s="44"/>
      <c r="J256" s="44"/>
      <c r="K256" s="44"/>
      <c r="L256" s="44"/>
      <c r="M256" s="209"/>
      <c r="N256" s="295"/>
      <c r="O256" s="44"/>
      <c r="P256" s="44"/>
      <c r="Q256" s="223"/>
      <c r="R256" s="223"/>
      <c r="S256" s="223"/>
      <c r="T256" s="282"/>
      <c r="U256" s="227"/>
      <c r="V256" s="220"/>
      <c r="W256" s="231"/>
      <c r="X256" s="282"/>
      <c r="Y256" s="282"/>
      <c r="Z256" s="282"/>
      <c r="AA256" s="282"/>
      <c r="AB256" s="282"/>
      <c r="AC256" s="282"/>
      <c r="AD256" s="282"/>
      <c r="AE256" s="282"/>
      <c r="AF256" s="282"/>
      <c r="AG256" s="282"/>
      <c r="AH256" s="282"/>
      <c r="AI256" s="282"/>
      <c r="AJ256" s="282"/>
      <c r="AK256" s="282"/>
      <c r="AL256" s="282"/>
    </row>
    <row r="257" spans="1:38" s="199" customFormat="1" ht="12" customHeight="1">
      <c r="A257" s="318" t="s">
        <v>247</v>
      </c>
      <c r="B257" s="336" t="s">
        <v>146</v>
      </c>
      <c r="C257" s="337"/>
      <c r="D257" s="318" t="s">
        <v>248</v>
      </c>
      <c r="E257" s="340" t="s">
        <v>186</v>
      </c>
      <c r="F257" s="341"/>
      <c r="G257" s="341"/>
      <c r="H257" s="342"/>
      <c r="I257" s="340" t="s">
        <v>147</v>
      </c>
      <c r="J257" s="341"/>
      <c r="K257" s="341"/>
      <c r="L257" s="342"/>
      <c r="M257" s="340" t="s">
        <v>187</v>
      </c>
      <c r="N257" s="341"/>
      <c r="O257" s="341"/>
      <c r="P257" s="342"/>
      <c r="Q257" s="310"/>
      <c r="R257" s="310"/>
      <c r="S257" s="310"/>
      <c r="T257" s="224"/>
      <c r="U257" s="227"/>
      <c r="V257" s="220"/>
      <c r="W257" s="231"/>
      <c r="X257" s="224"/>
      <c r="Y257" s="224"/>
      <c r="Z257" s="224"/>
      <c r="AA257" s="224"/>
      <c r="AB257" s="224"/>
      <c r="AC257" s="224"/>
      <c r="AD257" s="224"/>
      <c r="AE257" s="224"/>
      <c r="AF257" s="224"/>
      <c r="AG257" s="224"/>
      <c r="AH257" s="224"/>
      <c r="AI257" s="224"/>
      <c r="AJ257" s="224"/>
      <c r="AK257" s="224"/>
      <c r="AL257" s="224"/>
    </row>
    <row r="258" spans="1:38" s="199" customFormat="1" ht="12" customHeight="1">
      <c r="A258" s="319"/>
      <c r="B258" s="338"/>
      <c r="C258" s="339"/>
      <c r="D258" s="319"/>
      <c r="E258" s="350" t="s">
        <v>148</v>
      </c>
      <c r="F258" s="340" t="s">
        <v>149</v>
      </c>
      <c r="G258" s="342"/>
      <c r="H258" s="350" t="s">
        <v>16</v>
      </c>
      <c r="I258" s="350" t="s">
        <v>148</v>
      </c>
      <c r="J258" s="340" t="s">
        <v>149</v>
      </c>
      <c r="K258" s="342"/>
      <c r="L258" s="350" t="s">
        <v>16</v>
      </c>
      <c r="M258" s="318" t="s">
        <v>249</v>
      </c>
      <c r="N258" s="344" t="s">
        <v>190</v>
      </c>
      <c r="O258" s="345"/>
      <c r="P258" s="346"/>
      <c r="Q258" s="311"/>
      <c r="R258" s="310"/>
      <c r="S258" s="310"/>
      <c r="T258" s="224"/>
      <c r="U258" s="227"/>
      <c r="V258" s="220"/>
      <c r="W258" s="231"/>
      <c r="X258" s="224"/>
      <c r="Y258" s="224"/>
      <c r="Z258" s="224"/>
      <c r="AA258" s="224"/>
      <c r="AB258" s="224"/>
      <c r="AC258" s="224"/>
      <c r="AD258" s="224"/>
      <c r="AE258" s="224"/>
      <c r="AF258" s="224"/>
      <c r="AG258" s="224"/>
      <c r="AH258" s="224"/>
      <c r="AI258" s="224"/>
      <c r="AJ258" s="224"/>
      <c r="AK258" s="224"/>
      <c r="AL258" s="224"/>
    </row>
    <row r="259" spans="1:38" s="199" customFormat="1" ht="22.5">
      <c r="A259" s="320"/>
      <c r="B259" s="352" t="s">
        <v>228</v>
      </c>
      <c r="C259" s="353"/>
      <c r="D259" s="320"/>
      <c r="E259" s="351"/>
      <c r="F259" s="200" t="s">
        <v>192</v>
      </c>
      <c r="G259" s="201" t="s">
        <v>150</v>
      </c>
      <c r="H259" s="351"/>
      <c r="I259" s="351"/>
      <c r="J259" s="200" t="s">
        <v>192</v>
      </c>
      <c r="K259" s="201" t="s">
        <v>150</v>
      </c>
      <c r="L259" s="351"/>
      <c r="M259" s="320"/>
      <c r="N259" s="303" t="s">
        <v>262</v>
      </c>
      <c r="O259" s="303" t="s">
        <v>263</v>
      </c>
      <c r="P259" s="304" t="s">
        <v>150</v>
      </c>
      <c r="Q259" s="311"/>
      <c r="R259" s="225"/>
      <c r="S259" s="226"/>
      <c r="T259" s="224"/>
      <c r="U259" s="227"/>
      <c r="V259" s="220"/>
      <c r="W259" s="231"/>
      <c r="X259" s="224"/>
      <c r="Y259" s="224"/>
      <c r="Z259" s="224"/>
      <c r="AA259" s="224"/>
      <c r="AB259" s="224"/>
      <c r="AC259" s="224"/>
      <c r="AD259" s="224"/>
      <c r="AE259" s="224"/>
      <c r="AF259" s="224"/>
      <c r="AG259" s="224"/>
      <c r="AH259" s="224"/>
      <c r="AI259" s="224"/>
      <c r="AJ259" s="224"/>
      <c r="AK259" s="224"/>
      <c r="AL259" s="224"/>
    </row>
    <row r="260" spans="1:38" s="136" customFormat="1" ht="12" customHeight="1">
      <c r="A260" s="176"/>
      <c r="B260" s="137" t="s">
        <v>163</v>
      </c>
      <c r="D260" s="138"/>
      <c r="E260" s="138"/>
      <c r="F260" s="138"/>
      <c r="G260" s="138"/>
      <c r="H260" s="138"/>
      <c r="I260" s="138"/>
      <c r="J260" s="138"/>
      <c r="K260" s="138"/>
      <c r="L260" s="138"/>
      <c r="M260" s="47"/>
      <c r="N260" s="47"/>
      <c r="O260" s="47"/>
      <c r="P260" s="138"/>
      <c r="Q260" s="227"/>
      <c r="R260" s="227"/>
      <c r="S260" s="282"/>
      <c r="T260" s="282"/>
      <c r="U260" s="227"/>
      <c r="V260" s="220"/>
      <c r="W260" s="231"/>
      <c r="X260" s="282"/>
      <c r="Y260" s="282"/>
      <c r="Z260" s="282"/>
      <c r="AA260" s="282"/>
      <c r="AB260" s="282"/>
      <c r="AC260" s="282"/>
      <c r="AD260" s="282"/>
      <c r="AE260" s="282"/>
      <c r="AF260" s="282"/>
      <c r="AG260" s="282"/>
      <c r="AH260" s="282"/>
      <c r="AI260" s="282"/>
      <c r="AJ260" s="282"/>
      <c r="AK260" s="282"/>
      <c r="AL260" s="282"/>
    </row>
    <row r="261" spans="1:206" s="136" customFormat="1" ht="12" customHeight="1">
      <c r="A261" s="173">
        <v>204060101000000</v>
      </c>
      <c r="B261" s="139">
        <v>1</v>
      </c>
      <c r="C261" s="49" t="s">
        <v>45</v>
      </c>
      <c r="D261" s="50"/>
      <c r="E261" s="51">
        <v>20</v>
      </c>
      <c r="F261" s="51">
        <v>20</v>
      </c>
      <c r="G261" s="51">
        <v>100</v>
      </c>
      <c r="H261" s="52">
        <v>0</v>
      </c>
      <c r="I261" s="51">
        <v>23</v>
      </c>
      <c r="J261" s="51">
        <v>8</v>
      </c>
      <c r="K261" s="51">
        <v>34.78260869565217</v>
      </c>
      <c r="L261" s="52">
        <v>15</v>
      </c>
      <c r="M261" s="149">
        <v>3505</v>
      </c>
      <c r="N261" s="157">
        <v>2676</v>
      </c>
      <c r="O261" s="157">
        <v>2703</v>
      </c>
      <c r="P261" s="149">
        <v>77.11840228245363</v>
      </c>
      <c r="Q261" s="229"/>
      <c r="R261" s="284"/>
      <c r="S261" s="230"/>
      <c r="T261" s="282"/>
      <c r="U261" s="227"/>
      <c r="V261" s="220"/>
      <c r="W261" s="231"/>
      <c r="X261" s="282"/>
      <c r="Y261" s="282"/>
      <c r="Z261" s="282"/>
      <c r="AA261" s="282"/>
      <c r="AB261" s="282"/>
      <c r="AC261" s="282"/>
      <c r="AD261" s="282"/>
      <c r="AE261" s="282"/>
      <c r="AF261" s="282"/>
      <c r="AG261" s="282"/>
      <c r="AH261" s="282"/>
      <c r="AI261" s="282"/>
      <c r="AJ261" s="282"/>
      <c r="AK261" s="282"/>
      <c r="AL261" s="282"/>
      <c r="GT261" s="157">
        <v>20</v>
      </c>
      <c r="GU261" s="157">
        <v>20</v>
      </c>
      <c r="GV261" s="157">
        <v>23</v>
      </c>
      <c r="GW261" s="157">
        <v>8</v>
      </c>
      <c r="GX261" s="157">
        <v>3000</v>
      </c>
    </row>
    <row r="262" spans="1:206" s="136" customFormat="1" ht="12" customHeight="1">
      <c r="A262" s="173">
        <v>204060102000000</v>
      </c>
      <c r="B262" s="139">
        <v>2</v>
      </c>
      <c r="C262" s="49" t="s">
        <v>139</v>
      </c>
      <c r="D262" s="50"/>
      <c r="E262" s="51">
        <v>13</v>
      </c>
      <c r="F262" s="51">
        <v>13</v>
      </c>
      <c r="G262" s="51">
        <v>100</v>
      </c>
      <c r="H262" s="52">
        <v>0</v>
      </c>
      <c r="I262" s="51">
        <v>13</v>
      </c>
      <c r="J262" s="51">
        <v>4</v>
      </c>
      <c r="K262" s="51">
        <v>30.76923076923077</v>
      </c>
      <c r="L262" s="52">
        <v>9</v>
      </c>
      <c r="M262" s="149">
        <v>3277</v>
      </c>
      <c r="N262" s="157">
        <v>2891</v>
      </c>
      <c r="O262" s="157">
        <v>2993</v>
      </c>
      <c r="P262" s="149">
        <v>91.33353677143728</v>
      </c>
      <c r="Q262" s="229"/>
      <c r="R262" s="284"/>
      <c r="S262" s="230"/>
      <c r="T262" s="282"/>
      <c r="U262" s="227"/>
      <c r="V262" s="220"/>
      <c r="W262" s="231"/>
      <c r="X262" s="282"/>
      <c r="Y262" s="282"/>
      <c r="Z262" s="282"/>
      <c r="AA262" s="282"/>
      <c r="AB262" s="282"/>
      <c r="AC262" s="282"/>
      <c r="AD262" s="282"/>
      <c r="AE262" s="282"/>
      <c r="AF262" s="282"/>
      <c r="AG262" s="282"/>
      <c r="AH262" s="282"/>
      <c r="AI262" s="282"/>
      <c r="AJ262" s="282"/>
      <c r="AK262" s="282"/>
      <c r="AL262" s="282"/>
      <c r="GT262" s="157">
        <v>13</v>
      </c>
      <c r="GU262" s="157">
        <v>13</v>
      </c>
      <c r="GV262" s="157">
        <v>13</v>
      </c>
      <c r="GW262" s="157">
        <v>4</v>
      </c>
      <c r="GX262" s="157">
        <v>3000</v>
      </c>
    </row>
    <row r="263" spans="1:206" s="136" customFormat="1" ht="12" customHeight="1">
      <c r="A263" s="173">
        <v>204060103000000</v>
      </c>
      <c r="B263" s="139">
        <v>3</v>
      </c>
      <c r="C263" s="49" t="s">
        <v>53</v>
      </c>
      <c r="D263" s="50"/>
      <c r="E263" s="51">
        <v>15</v>
      </c>
      <c r="F263" s="51">
        <v>15</v>
      </c>
      <c r="G263" s="51">
        <v>100</v>
      </c>
      <c r="H263" s="52">
        <v>0</v>
      </c>
      <c r="I263" s="51">
        <v>48</v>
      </c>
      <c r="J263" s="51">
        <v>17</v>
      </c>
      <c r="K263" s="51">
        <v>35.41666666666667</v>
      </c>
      <c r="L263" s="52">
        <v>31</v>
      </c>
      <c r="M263" s="149">
        <v>2375</v>
      </c>
      <c r="N263" s="157">
        <v>2242</v>
      </c>
      <c r="O263" s="157">
        <v>2282</v>
      </c>
      <c r="P263" s="149">
        <v>96.0842105263158</v>
      </c>
      <c r="Q263" s="229"/>
      <c r="R263" s="284"/>
      <c r="S263" s="230"/>
      <c r="T263" s="282"/>
      <c r="U263" s="227"/>
      <c r="V263" s="220"/>
      <c r="W263" s="231"/>
      <c r="X263" s="282"/>
      <c r="Y263" s="282"/>
      <c r="Z263" s="282"/>
      <c r="AA263" s="282"/>
      <c r="AB263" s="282"/>
      <c r="AC263" s="282"/>
      <c r="AD263" s="282"/>
      <c r="AE263" s="282"/>
      <c r="AF263" s="282"/>
      <c r="AG263" s="282"/>
      <c r="AH263" s="282"/>
      <c r="AI263" s="282"/>
      <c r="AJ263" s="282"/>
      <c r="AK263" s="282"/>
      <c r="AL263" s="282"/>
      <c r="GT263" s="157">
        <v>15</v>
      </c>
      <c r="GU263" s="157">
        <v>15</v>
      </c>
      <c r="GV263" s="157">
        <v>48</v>
      </c>
      <c r="GW263" s="157">
        <v>17</v>
      </c>
      <c r="GX263" s="157">
        <v>2500</v>
      </c>
    </row>
    <row r="264" spans="1:206" s="136" customFormat="1" ht="12" customHeight="1">
      <c r="A264" s="173">
        <v>204060105000000</v>
      </c>
      <c r="B264" s="139">
        <v>4</v>
      </c>
      <c r="C264" s="49" t="s">
        <v>180</v>
      </c>
      <c r="D264" s="50"/>
      <c r="E264" s="51">
        <v>61</v>
      </c>
      <c r="F264" s="51">
        <v>61</v>
      </c>
      <c r="G264" s="51">
        <v>100</v>
      </c>
      <c r="H264" s="52">
        <v>0</v>
      </c>
      <c r="I264" s="51">
        <v>97</v>
      </c>
      <c r="J264" s="51">
        <v>84</v>
      </c>
      <c r="K264" s="51">
        <v>86.5979381443299</v>
      </c>
      <c r="L264" s="52">
        <v>13</v>
      </c>
      <c r="M264" s="149">
        <v>15120</v>
      </c>
      <c r="N264" s="157">
        <v>16788</v>
      </c>
      <c r="O264" s="157">
        <v>17223</v>
      </c>
      <c r="P264" s="149">
        <v>113.90873015873015</v>
      </c>
      <c r="Q264" s="284"/>
      <c r="R264" s="284"/>
      <c r="S264" s="230"/>
      <c r="T264" s="282"/>
      <c r="U264" s="227"/>
      <c r="V264" s="220"/>
      <c r="W264" s="231"/>
      <c r="X264" s="282"/>
      <c r="Y264" s="282"/>
      <c r="Z264" s="282"/>
      <c r="AA264" s="282"/>
      <c r="AB264" s="282"/>
      <c r="AC264" s="282"/>
      <c r="AD264" s="282"/>
      <c r="AE264" s="282"/>
      <c r="AF264" s="282"/>
      <c r="AG264" s="282"/>
      <c r="AH264" s="282"/>
      <c r="AI264" s="282"/>
      <c r="AJ264" s="282"/>
      <c r="AK264" s="282"/>
      <c r="AL264" s="282"/>
      <c r="GT264" s="157">
        <v>61</v>
      </c>
      <c r="GU264" s="157">
        <v>61</v>
      </c>
      <c r="GV264" s="157">
        <v>96</v>
      </c>
      <c r="GW264" s="157">
        <v>83</v>
      </c>
      <c r="GX264" s="157">
        <v>17200</v>
      </c>
    </row>
    <row r="265" spans="1:206" s="136" customFormat="1" ht="12" customHeight="1">
      <c r="A265" s="173">
        <v>204060104000000</v>
      </c>
      <c r="B265" s="139">
        <v>5</v>
      </c>
      <c r="C265" s="49" t="s">
        <v>181</v>
      </c>
      <c r="D265" s="50"/>
      <c r="E265" s="51">
        <v>28</v>
      </c>
      <c r="F265" s="51">
        <v>28</v>
      </c>
      <c r="G265" s="51">
        <v>100</v>
      </c>
      <c r="H265" s="52">
        <v>0</v>
      </c>
      <c r="I265" s="51">
        <v>34</v>
      </c>
      <c r="J265" s="51">
        <v>8</v>
      </c>
      <c r="K265" s="51">
        <v>23.52941176470588</v>
      </c>
      <c r="L265" s="52">
        <v>26</v>
      </c>
      <c r="M265" s="149">
        <v>4505</v>
      </c>
      <c r="N265" s="157">
        <v>3834</v>
      </c>
      <c r="O265" s="157">
        <v>3933</v>
      </c>
      <c r="P265" s="149">
        <v>87.30299667036626</v>
      </c>
      <c r="Q265" s="229"/>
      <c r="R265" s="284"/>
      <c r="S265" s="230"/>
      <c r="T265" s="282"/>
      <c r="U265" s="227"/>
      <c r="V265" s="220"/>
      <c r="W265" s="231"/>
      <c r="X265" s="282"/>
      <c r="Y265" s="282"/>
      <c r="Z265" s="282"/>
      <c r="AA265" s="282"/>
      <c r="AB265" s="282"/>
      <c r="AC265" s="282"/>
      <c r="AD265" s="282"/>
      <c r="AE265" s="282"/>
      <c r="AF265" s="282"/>
      <c r="AG265" s="282"/>
      <c r="AH265" s="282"/>
      <c r="AI265" s="282"/>
      <c r="AJ265" s="282"/>
      <c r="AK265" s="282"/>
      <c r="AL265" s="282"/>
      <c r="GT265" s="157">
        <v>28</v>
      </c>
      <c r="GU265" s="157">
        <v>28</v>
      </c>
      <c r="GV265" s="157">
        <v>34</v>
      </c>
      <c r="GW265" s="157">
        <v>8</v>
      </c>
      <c r="GX265" s="157">
        <v>4000</v>
      </c>
    </row>
    <row r="266" spans="1:206" s="136" customFormat="1" ht="12" customHeight="1">
      <c r="A266" s="173">
        <v>204060106000000</v>
      </c>
      <c r="B266" s="139">
        <v>6</v>
      </c>
      <c r="C266" s="49" t="s">
        <v>61</v>
      </c>
      <c r="D266" s="50"/>
      <c r="E266" s="51">
        <v>46</v>
      </c>
      <c r="F266" s="51">
        <v>46</v>
      </c>
      <c r="G266" s="51">
        <v>100</v>
      </c>
      <c r="H266" s="52">
        <v>0</v>
      </c>
      <c r="I266" s="51">
        <v>85</v>
      </c>
      <c r="J266" s="51">
        <v>32</v>
      </c>
      <c r="K266" s="51">
        <v>37.64705882352941</v>
      </c>
      <c r="L266" s="52">
        <v>53</v>
      </c>
      <c r="M266" s="149">
        <v>9451</v>
      </c>
      <c r="N266" s="157">
        <v>7527</v>
      </c>
      <c r="O266" s="157">
        <v>7650</v>
      </c>
      <c r="P266" s="149">
        <v>80.94381546926252</v>
      </c>
      <c r="Q266" s="229"/>
      <c r="R266" s="284"/>
      <c r="S266" s="230"/>
      <c r="T266" s="282"/>
      <c r="U266" s="227"/>
      <c r="V266" s="220"/>
      <c r="W266" s="231"/>
      <c r="X266" s="282"/>
      <c r="Y266" s="282"/>
      <c r="Z266" s="282"/>
      <c r="AA266" s="282"/>
      <c r="AB266" s="282"/>
      <c r="AC266" s="282"/>
      <c r="AD266" s="282"/>
      <c r="AE266" s="282"/>
      <c r="AF266" s="282"/>
      <c r="AG266" s="282"/>
      <c r="AH266" s="282"/>
      <c r="AI266" s="282"/>
      <c r="AJ266" s="282"/>
      <c r="AK266" s="282"/>
      <c r="AL266" s="282"/>
      <c r="GT266" s="157">
        <v>45</v>
      </c>
      <c r="GU266" s="157">
        <v>45</v>
      </c>
      <c r="GV266" s="157">
        <v>85</v>
      </c>
      <c r="GW266" s="157">
        <v>32</v>
      </c>
      <c r="GX266" s="157">
        <v>9000</v>
      </c>
    </row>
    <row r="267" spans="1:206" s="136" customFormat="1" ht="12" customHeight="1">
      <c r="A267" s="173">
        <v>204060107000000</v>
      </c>
      <c r="B267" s="139">
        <v>7</v>
      </c>
      <c r="C267" s="49" t="s">
        <v>182</v>
      </c>
      <c r="D267" s="50"/>
      <c r="E267" s="51">
        <v>30</v>
      </c>
      <c r="F267" s="51">
        <v>30</v>
      </c>
      <c r="G267" s="51">
        <v>100</v>
      </c>
      <c r="H267" s="52">
        <v>0</v>
      </c>
      <c r="I267" s="51">
        <v>18</v>
      </c>
      <c r="J267" s="51">
        <v>6</v>
      </c>
      <c r="K267" s="51">
        <v>33.33333333333333</v>
      </c>
      <c r="L267" s="52">
        <v>12</v>
      </c>
      <c r="M267" s="149">
        <v>3034</v>
      </c>
      <c r="N267" s="157">
        <v>2692</v>
      </c>
      <c r="O267" s="157">
        <v>2757</v>
      </c>
      <c r="P267" s="149">
        <v>90.87013843111404</v>
      </c>
      <c r="Q267" s="229"/>
      <c r="R267" s="284"/>
      <c r="S267" s="230"/>
      <c r="T267" s="282"/>
      <c r="U267" s="227"/>
      <c r="V267" s="220"/>
      <c r="W267" s="231"/>
      <c r="X267" s="282"/>
      <c r="Y267" s="282"/>
      <c r="Z267" s="282"/>
      <c r="AA267" s="282"/>
      <c r="AB267" s="282"/>
      <c r="AC267" s="282"/>
      <c r="AD267" s="282"/>
      <c r="AE267" s="282"/>
      <c r="AF267" s="282"/>
      <c r="AG267" s="282"/>
      <c r="AH267" s="282"/>
      <c r="AI267" s="282"/>
      <c r="AJ267" s="282"/>
      <c r="AK267" s="282"/>
      <c r="AL267" s="282"/>
      <c r="GT267" s="157">
        <v>30</v>
      </c>
      <c r="GU267" s="157">
        <v>30</v>
      </c>
      <c r="GV267" s="157">
        <v>18</v>
      </c>
      <c r="GW267" s="157">
        <v>6</v>
      </c>
      <c r="GX267" s="157">
        <v>3000</v>
      </c>
    </row>
    <row r="268" spans="1:206" s="136" customFormat="1" ht="12" customHeight="1">
      <c r="A268" s="173">
        <v>204060108000000</v>
      </c>
      <c r="B268" s="139">
        <v>8</v>
      </c>
      <c r="C268" s="49" t="s">
        <v>140</v>
      </c>
      <c r="D268" s="50"/>
      <c r="E268" s="51">
        <v>18</v>
      </c>
      <c r="F268" s="51">
        <v>18</v>
      </c>
      <c r="G268" s="51">
        <v>100</v>
      </c>
      <c r="H268" s="52">
        <v>0</v>
      </c>
      <c r="I268" s="51">
        <v>28</v>
      </c>
      <c r="J268" s="51">
        <v>15</v>
      </c>
      <c r="K268" s="51">
        <v>53.57142857142857</v>
      </c>
      <c r="L268" s="52">
        <v>13</v>
      </c>
      <c r="M268" s="149">
        <v>3224</v>
      </c>
      <c r="N268" s="157">
        <v>2814</v>
      </c>
      <c r="O268" s="157">
        <v>2885</v>
      </c>
      <c r="P268" s="149">
        <v>89.48511166253101</v>
      </c>
      <c r="Q268" s="229"/>
      <c r="R268" s="284"/>
      <c r="S268" s="230"/>
      <c r="T268" s="282"/>
      <c r="U268" s="227"/>
      <c r="V268" s="220"/>
      <c r="W268" s="231"/>
      <c r="X268" s="282"/>
      <c r="Y268" s="282"/>
      <c r="Z268" s="282"/>
      <c r="AA268" s="282"/>
      <c r="AB268" s="282"/>
      <c r="AC268" s="282"/>
      <c r="AD268" s="282"/>
      <c r="AE268" s="282"/>
      <c r="AF268" s="282"/>
      <c r="AG268" s="282"/>
      <c r="AH268" s="282"/>
      <c r="AI268" s="282"/>
      <c r="AJ268" s="282"/>
      <c r="AK268" s="282"/>
      <c r="AL268" s="282"/>
      <c r="GT268" s="157">
        <v>18</v>
      </c>
      <c r="GU268" s="157">
        <v>18</v>
      </c>
      <c r="GV268" s="157">
        <v>28</v>
      </c>
      <c r="GW268" s="157">
        <v>15</v>
      </c>
      <c r="GX268" s="157">
        <v>3000</v>
      </c>
    </row>
    <row r="269" spans="1:206" s="136" customFormat="1" ht="12" customHeight="1">
      <c r="A269" s="173">
        <v>204060109000000</v>
      </c>
      <c r="B269" s="139">
        <v>9</v>
      </c>
      <c r="C269" s="49" t="s">
        <v>54</v>
      </c>
      <c r="D269" s="50"/>
      <c r="E269" s="51">
        <v>60</v>
      </c>
      <c r="F269" s="51">
        <v>60</v>
      </c>
      <c r="G269" s="51">
        <v>100</v>
      </c>
      <c r="H269" s="52">
        <v>0</v>
      </c>
      <c r="I269" s="51">
        <v>68</v>
      </c>
      <c r="J269" s="51">
        <v>40</v>
      </c>
      <c r="K269" s="51">
        <v>58.82352941176471</v>
      </c>
      <c r="L269" s="52">
        <v>28</v>
      </c>
      <c r="M269" s="149">
        <v>12448</v>
      </c>
      <c r="N269" s="157">
        <v>11093</v>
      </c>
      <c r="O269" s="157">
        <v>11354</v>
      </c>
      <c r="P269" s="149">
        <v>91.21143958868895</v>
      </c>
      <c r="Q269" s="229"/>
      <c r="R269" s="284"/>
      <c r="S269" s="230"/>
      <c r="T269" s="282"/>
      <c r="U269" s="227"/>
      <c r="V269" s="220"/>
      <c r="W269" s="231"/>
      <c r="X269" s="282"/>
      <c r="Y269" s="282"/>
      <c r="Z269" s="282"/>
      <c r="AA269" s="282"/>
      <c r="AB269" s="282"/>
      <c r="AC269" s="282"/>
      <c r="AD269" s="282"/>
      <c r="AE269" s="282"/>
      <c r="AF269" s="282"/>
      <c r="AG269" s="282"/>
      <c r="AH269" s="282"/>
      <c r="AI269" s="282"/>
      <c r="AJ269" s="282"/>
      <c r="AK269" s="282"/>
      <c r="AL269" s="282"/>
      <c r="GT269" s="157">
        <v>60</v>
      </c>
      <c r="GU269" s="157">
        <v>60</v>
      </c>
      <c r="GV269" s="157">
        <v>68</v>
      </c>
      <c r="GW269" s="157">
        <v>40</v>
      </c>
      <c r="GX269" s="157">
        <v>12500</v>
      </c>
    </row>
    <row r="270" spans="1:206" s="136" customFormat="1" ht="12" customHeight="1">
      <c r="A270" s="173">
        <v>204060110000000</v>
      </c>
      <c r="B270" s="139">
        <v>10</v>
      </c>
      <c r="C270" s="49" t="s">
        <v>55</v>
      </c>
      <c r="D270" s="50"/>
      <c r="E270" s="51">
        <v>13</v>
      </c>
      <c r="F270" s="51">
        <v>13</v>
      </c>
      <c r="G270" s="51">
        <v>100</v>
      </c>
      <c r="H270" s="52">
        <v>0</v>
      </c>
      <c r="I270" s="51">
        <v>25</v>
      </c>
      <c r="J270" s="51">
        <v>11</v>
      </c>
      <c r="K270" s="51">
        <v>44</v>
      </c>
      <c r="L270" s="52">
        <v>14</v>
      </c>
      <c r="M270" s="149">
        <v>2060</v>
      </c>
      <c r="N270" s="157">
        <v>2028</v>
      </c>
      <c r="O270" s="157">
        <v>2087</v>
      </c>
      <c r="P270" s="149">
        <v>101.31067961165047</v>
      </c>
      <c r="Q270" s="229"/>
      <c r="R270" s="284"/>
      <c r="S270" s="230"/>
      <c r="T270" s="282"/>
      <c r="U270" s="227"/>
      <c r="V270" s="220"/>
      <c r="W270" s="231"/>
      <c r="X270" s="282"/>
      <c r="Y270" s="282"/>
      <c r="Z270" s="282"/>
      <c r="AA270" s="282"/>
      <c r="AB270" s="282"/>
      <c r="AC270" s="282"/>
      <c r="AD270" s="282"/>
      <c r="AE270" s="282"/>
      <c r="AF270" s="282"/>
      <c r="AG270" s="282"/>
      <c r="AH270" s="282"/>
      <c r="AI270" s="282"/>
      <c r="AJ270" s="282"/>
      <c r="AK270" s="282"/>
      <c r="AL270" s="282"/>
      <c r="GT270" s="157">
        <v>13</v>
      </c>
      <c r="GU270" s="157">
        <v>13</v>
      </c>
      <c r="GV270" s="157">
        <v>25</v>
      </c>
      <c r="GW270" s="157">
        <v>11</v>
      </c>
      <c r="GX270" s="157">
        <v>2000</v>
      </c>
    </row>
    <row r="271" spans="1:206" s="136" customFormat="1" ht="12" customHeight="1">
      <c r="A271" s="173">
        <v>204060111000000</v>
      </c>
      <c r="B271" s="139">
        <v>11</v>
      </c>
      <c r="C271" s="49" t="s">
        <v>141</v>
      </c>
      <c r="D271" s="50"/>
      <c r="E271" s="51">
        <v>13</v>
      </c>
      <c r="F271" s="51">
        <v>13</v>
      </c>
      <c r="G271" s="51">
        <v>100</v>
      </c>
      <c r="H271" s="52">
        <v>0</v>
      </c>
      <c r="I271" s="51">
        <v>11</v>
      </c>
      <c r="J271" s="51">
        <v>1</v>
      </c>
      <c r="K271" s="51">
        <v>9.090909090909092</v>
      </c>
      <c r="L271" s="52">
        <v>10</v>
      </c>
      <c r="M271" s="149">
        <v>1728</v>
      </c>
      <c r="N271" s="157">
        <v>1200</v>
      </c>
      <c r="O271" s="157">
        <v>1210</v>
      </c>
      <c r="P271" s="149">
        <v>70.02314814814815</v>
      </c>
      <c r="Q271" s="229"/>
      <c r="R271" s="284"/>
      <c r="S271" s="230"/>
      <c r="T271" s="282"/>
      <c r="U271" s="227"/>
      <c r="V271" s="220"/>
      <c r="W271" s="231"/>
      <c r="X271" s="282"/>
      <c r="Y271" s="282"/>
      <c r="Z271" s="282"/>
      <c r="AA271" s="282"/>
      <c r="AB271" s="282"/>
      <c r="AC271" s="282"/>
      <c r="AD271" s="282"/>
      <c r="AE271" s="282"/>
      <c r="AF271" s="282"/>
      <c r="AG271" s="282"/>
      <c r="AH271" s="282"/>
      <c r="AI271" s="282"/>
      <c r="AJ271" s="282"/>
      <c r="AK271" s="282"/>
      <c r="AL271" s="282"/>
      <c r="GT271" s="157">
        <v>13</v>
      </c>
      <c r="GU271" s="157">
        <v>13</v>
      </c>
      <c r="GV271" s="157">
        <v>11</v>
      </c>
      <c r="GW271" s="157">
        <v>1</v>
      </c>
      <c r="GX271" s="157">
        <v>2000</v>
      </c>
    </row>
    <row r="272" spans="1:206" s="136" customFormat="1" ht="12" customHeight="1">
      <c r="A272" s="173">
        <v>204060112000000</v>
      </c>
      <c r="B272" s="139">
        <v>12</v>
      </c>
      <c r="C272" s="49" t="s">
        <v>38</v>
      </c>
      <c r="D272" s="50"/>
      <c r="E272" s="51">
        <v>16</v>
      </c>
      <c r="F272" s="51">
        <v>16</v>
      </c>
      <c r="G272" s="51">
        <v>100</v>
      </c>
      <c r="H272" s="52">
        <v>0</v>
      </c>
      <c r="I272" s="51">
        <v>22</v>
      </c>
      <c r="J272" s="51">
        <v>6</v>
      </c>
      <c r="K272" s="51">
        <v>27.27272727272727</v>
      </c>
      <c r="L272" s="52">
        <v>16</v>
      </c>
      <c r="M272" s="149">
        <v>3021</v>
      </c>
      <c r="N272" s="157">
        <v>2810</v>
      </c>
      <c r="O272" s="157">
        <v>2909</v>
      </c>
      <c r="P272" s="149">
        <v>96.29261833829858</v>
      </c>
      <c r="Q272" s="229"/>
      <c r="R272" s="284"/>
      <c r="S272" s="230"/>
      <c r="T272" s="282"/>
      <c r="U272" s="227"/>
      <c r="V272" s="220"/>
      <c r="W272" s="231"/>
      <c r="X272" s="282"/>
      <c r="Y272" s="282"/>
      <c r="Z272" s="282"/>
      <c r="AA272" s="282"/>
      <c r="AB272" s="282"/>
      <c r="AC272" s="282"/>
      <c r="AD272" s="282"/>
      <c r="AE272" s="282"/>
      <c r="AF272" s="282"/>
      <c r="AG272" s="282"/>
      <c r="AH272" s="282"/>
      <c r="AI272" s="282"/>
      <c r="AJ272" s="282"/>
      <c r="AK272" s="282"/>
      <c r="AL272" s="282"/>
      <c r="GT272" s="157">
        <v>16</v>
      </c>
      <c r="GU272" s="157">
        <v>16</v>
      </c>
      <c r="GV272" s="157">
        <v>22</v>
      </c>
      <c r="GW272" s="157">
        <v>6</v>
      </c>
      <c r="GX272" s="157">
        <v>3000</v>
      </c>
    </row>
    <row r="273" spans="1:206" s="136" customFormat="1" ht="12" customHeight="1">
      <c r="A273" s="173">
        <v>204060113000000</v>
      </c>
      <c r="B273" s="139">
        <v>13</v>
      </c>
      <c r="C273" s="49" t="s">
        <v>56</v>
      </c>
      <c r="D273" s="50"/>
      <c r="E273" s="51">
        <v>33</v>
      </c>
      <c r="F273" s="51">
        <v>33</v>
      </c>
      <c r="G273" s="51">
        <v>100</v>
      </c>
      <c r="H273" s="52">
        <v>0</v>
      </c>
      <c r="I273" s="51">
        <v>52</v>
      </c>
      <c r="J273" s="51">
        <v>32</v>
      </c>
      <c r="K273" s="51">
        <v>61.53846153846154</v>
      </c>
      <c r="L273" s="52">
        <v>20</v>
      </c>
      <c r="M273" s="149">
        <v>4768</v>
      </c>
      <c r="N273" s="157">
        <v>4961</v>
      </c>
      <c r="O273" s="157">
        <v>5005</v>
      </c>
      <c r="P273" s="149">
        <v>104.97063758389262</v>
      </c>
      <c r="Q273" s="284"/>
      <c r="R273" s="284"/>
      <c r="S273" s="230"/>
      <c r="T273" s="282"/>
      <c r="U273" s="227"/>
      <c r="V273" s="220"/>
      <c r="W273" s="231"/>
      <c r="X273" s="282"/>
      <c r="Y273" s="282"/>
      <c r="Z273" s="282"/>
      <c r="AA273" s="282"/>
      <c r="AB273" s="282"/>
      <c r="AC273" s="282"/>
      <c r="AD273" s="282"/>
      <c r="AE273" s="282"/>
      <c r="AF273" s="282"/>
      <c r="AG273" s="282"/>
      <c r="AH273" s="282"/>
      <c r="AI273" s="282"/>
      <c r="AJ273" s="282"/>
      <c r="AK273" s="282"/>
      <c r="AL273" s="282"/>
      <c r="GT273" s="157">
        <v>33</v>
      </c>
      <c r="GU273" s="157">
        <v>33</v>
      </c>
      <c r="GV273" s="157">
        <v>52</v>
      </c>
      <c r="GW273" s="157">
        <v>32</v>
      </c>
      <c r="GX273" s="157">
        <v>5100</v>
      </c>
    </row>
    <row r="274" spans="1:206" s="136" customFormat="1" ht="12" customHeight="1">
      <c r="A274" s="173">
        <v>204060114000000</v>
      </c>
      <c r="B274" s="139">
        <v>14</v>
      </c>
      <c r="C274" s="49" t="s">
        <v>35</v>
      </c>
      <c r="D274" s="50"/>
      <c r="E274" s="51">
        <v>12</v>
      </c>
      <c r="F274" s="51">
        <v>12</v>
      </c>
      <c r="G274" s="51">
        <v>100</v>
      </c>
      <c r="H274" s="52">
        <v>0</v>
      </c>
      <c r="I274" s="51">
        <v>3</v>
      </c>
      <c r="J274" s="51">
        <v>3</v>
      </c>
      <c r="K274" s="51">
        <v>100</v>
      </c>
      <c r="L274" s="52">
        <v>0</v>
      </c>
      <c r="M274" s="149">
        <v>1077</v>
      </c>
      <c r="N274" s="157">
        <v>883</v>
      </c>
      <c r="O274" s="157">
        <v>883</v>
      </c>
      <c r="P274" s="149">
        <v>81.98700092850511</v>
      </c>
      <c r="Q274" s="229"/>
      <c r="R274" s="284"/>
      <c r="S274" s="230"/>
      <c r="T274" s="282"/>
      <c r="U274" s="227"/>
      <c r="V274" s="220"/>
      <c r="W274" s="231"/>
      <c r="X274" s="282"/>
      <c r="Y274" s="282"/>
      <c r="Z274" s="282"/>
      <c r="AA274" s="282"/>
      <c r="AB274" s="282"/>
      <c r="AC274" s="282"/>
      <c r="AD274" s="282"/>
      <c r="AE274" s="282"/>
      <c r="AF274" s="282"/>
      <c r="AG274" s="282"/>
      <c r="AH274" s="282"/>
      <c r="AI274" s="282"/>
      <c r="AJ274" s="282"/>
      <c r="AK274" s="282"/>
      <c r="AL274" s="282"/>
      <c r="GT274" s="157">
        <v>12</v>
      </c>
      <c r="GU274" s="157">
        <v>12</v>
      </c>
      <c r="GV274" s="157">
        <v>3</v>
      </c>
      <c r="GW274" s="157">
        <v>3</v>
      </c>
      <c r="GX274" s="157">
        <v>1100</v>
      </c>
    </row>
    <row r="275" spans="1:206" s="136" customFormat="1" ht="12" customHeight="1">
      <c r="A275" s="173">
        <v>204060115000000</v>
      </c>
      <c r="B275" s="139">
        <v>15</v>
      </c>
      <c r="C275" s="49" t="s">
        <v>57</v>
      </c>
      <c r="D275" s="50"/>
      <c r="E275" s="51">
        <v>20</v>
      </c>
      <c r="F275" s="51">
        <v>20</v>
      </c>
      <c r="G275" s="51">
        <v>100</v>
      </c>
      <c r="H275" s="52">
        <v>0</v>
      </c>
      <c r="I275" s="51">
        <v>33</v>
      </c>
      <c r="J275" s="51">
        <v>21</v>
      </c>
      <c r="K275" s="51">
        <v>63.63636363636363</v>
      </c>
      <c r="L275" s="52">
        <v>12</v>
      </c>
      <c r="M275" s="149">
        <v>3247</v>
      </c>
      <c r="N275" s="157">
        <v>3210</v>
      </c>
      <c r="O275" s="157">
        <v>3284</v>
      </c>
      <c r="P275" s="149">
        <v>101.13951339698184</v>
      </c>
      <c r="Q275" s="229"/>
      <c r="R275" s="284"/>
      <c r="S275" s="230"/>
      <c r="T275" s="282"/>
      <c r="U275" s="227"/>
      <c r="V275" s="220"/>
      <c r="W275" s="231"/>
      <c r="X275" s="282"/>
      <c r="Y275" s="282"/>
      <c r="Z275" s="282"/>
      <c r="AA275" s="282"/>
      <c r="AB275" s="282"/>
      <c r="AC275" s="282"/>
      <c r="AD275" s="282"/>
      <c r="AE275" s="282"/>
      <c r="AF275" s="282"/>
      <c r="AG275" s="282"/>
      <c r="AH275" s="282"/>
      <c r="AI275" s="282"/>
      <c r="AJ275" s="282"/>
      <c r="AK275" s="282"/>
      <c r="AL275" s="282"/>
      <c r="GT275" s="157">
        <v>20</v>
      </c>
      <c r="GU275" s="157">
        <v>20</v>
      </c>
      <c r="GV275" s="157">
        <v>33</v>
      </c>
      <c r="GW275" s="157">
        <v>21</v>
      </c>
      <c r="GX275" s="157">
        <v>3500</v>
      </c>
    </row>
    <row r="276" spans="1:206" s="136" customFormat="1" ht="12" customHeight="1">
      <c r="A276" s="173">
        <v>204060116000000</v>
      </c>
      <c r="B276" s="139">
        <v>16</v>
      </c>
      <c r="C276" s="49" t="s">
        <v>70</v>
      </c>
      <c r="D276" s="50"/>
      <c r="E276" s="51">
        <v>16</v>
      </c>
      <c r="F276" s="51">
        <v>16</v>
      </c>
      <c r="G276" s="51">
        <v>100</v>
      </c>
      <c r="H276" s="52">
        <v>0</v>
      </c>
      <c r="I276" s="51">
        <v>15</v>
      </c>
      <c r="J276" s="51">
        <v>3</v>
      </c>
      <c r="K276" s="51">
        <v>20</v>
      </c>
      <c r="L276" s="52">
        <v>12</v>
      </c>
      <c r="M276" s="149">
        <v>1530</v>
      </c>
      <c r="N276" s="157">
        <v>1373</v>
      </c>
      <c r="O276" s="157">
        <v>1384</v>
      </c>
      <c r="P276" s="149">
        <v>90.45751633986929</v>
      </c>
      <c r="Q276" s="229"/>
      <c r="R276" s="284"/>
      <c r="S276" s="230"/>
      <c r="T276" s="282"/>
      <c r="U276" s="227"/>
      <c r="V276" s="220"/>
      <c r="W276" s="231"/>
      <c r="X276" s="282"/>
      <c r="Y276" s="282"/>
      <c r="Z276" s="282"/>
      <c r="AA276" s="282"/>
      <c r="AB276" s="282"/>
      <c r="AC276" s="282"/>
      <c r="AD276" s="282"/>
      <c r="AE276" s="282"/>
      <c r="AF276" s="282"/>
      <c r="AG276" s="282"/>
      <c r="AH276" s="282"/>
      <c r="AI276" s="282"/>
      <c r="AJ276" s="282"/>
      <c r="AK276" s="282"/>
      <c r="AL276" s="282"/>
      <c r="GT276" s="157">
        <v>16</v>
      </c>
      <c r="GU276" s="157">
        <v>16</v>
      </c>
      <c r="GV276" s="157">
        <v>15</v>
      </c>
      <c r="GW276" s="157">
        <v>3</v>
      </c>
      <c r="GX276" s="157">
        <v>1500</v>
      </c>
    </row>
    <row r="277" spans="1:206" s="136" customFormat="1" ht="12" customHeight="1">
      <c r="A277" s="173">
        <v>204060117000000</v>
      </c>
      <c r="B277" s="139">
        <v>17</v>
      </c>
      <c r="C277" s="49" t="s">
        <v>142</v>
      </c>
      <c r="D277" s="50"/>
      <c r="E277" s="51">
        <v>42</v>
      </c>
      <c r="F277" s="51">
        <v>42</v>
      </c>
      <c r="G277" s="51">
        <v>100</v>
      </c>
      <c r="H277" s="52">
        <v>0</v>
      </c>
      <c r="I277" s="51">
        <v>54</v>
      </c>
      <c r="J277" s="51">
        <v>15</v>
      </c>
      <c r="K277" s="51">
        <v>27.77777777777778</v>
      </c>
      <c r="L277" s="52">
        <v>39</v>
      </c>
      <c r="M277" s="149">
        <v>8618</v>
      </c>
      <c r="N277" s="157">
        <v>6924</v>
      </c>
      <c r="O277" s="157">
        <v>7012</v>
      </c>
      <c r="P277" s="149">
        <v>81.36458575075423</v>
      </c>
      <c r="Q277" s="229"/>
      <c r="R277" s="284"/>
      <c r="S277" s="230"/>
      <c r="T277" s="282"/>
      <c r="U277" s="227"/>
      <c r="V277" s="220"/>
      <c r="W277" s="231"/>
      <c r="X277" s="282"/>
      <c r="Y277" s="282"/>
      <c r="Z277" s="282"/>
      <c r="AA277" s="282"/>
      <c r="AB277" s="282"/>
      <c r="AC277" s="282"/>
      <c r="AD277" s="282"/>
      <c r="AE277" s="282"/>
      <c r="AF277" s="282"/>
      <c r="AG277" s="282"/>
      <c r="AH277" s="282"/>
      <c r="AI277" s="282"/>
      <c r="AJ277" s="282"/>
      <c r="AK277" s="282"/>
      <c r="AL277" s="282"/>
      <c r="GT277" s="157">
        <v>42</v>
      </c>
      <c r="GU277" s="157">
        <v>42</v>
      </c>
      <c r="GV277" s="157">
        <v>54</v>
      </c>
      <c r="GW277" s="157">
        <v>15</v>
      </c>
      <c r="GX277" s="157">
        <v>8500</v>
      </c>
    </row>
    <row r="278" spans="1:206" s="136" customFormat="1" ht="12" customHeight="1">
      <c r="A278" s="173">
        <v>204060118000000</v>
      </c>
      <c r="B278" s="139">
        <v>18</v>
      </c>
      <c r="C278" s="49" t="s">
        <v>143</v>
      </c>
      <c r="D278" s="50"/>
      <c r="E278" s="51">
        <v>25</v>
      </c>
      <c r="F278" s="51">
        <v>25</v>
      </c>
      <c r="G278" s="51">
        <v>100</v>
      </c>
      <c r="H278" s="52">
        <v>0</v>
      </c>
      <c r="I278" s="51">
        <v>37</v>
      </c>
      <c r="J278" s="51">
        <v>11</v>
      </c>
      <c r="K278" s="51">
        <v>29.72972972972973</v>
      </c>
      <c r="L278" s="52">
        <v>26</v>
      </c>
      <c r="M278" s="149">
        <v>3388</v>
      </c>
      <c r="N278" s="157">
        <v>3220</v>
      </c>
      <c r="O278" s="157">
        <v>3285</v>
      </c>
      <c r="P278" s="149">
        <v>96.95985832349469</v>
      </c>
      <c r="Q278" s="229"/>
      <c r="R278" s="284"/>
      <c r="S278" s="230"/>
      <c r="T278" s="282"/>
      <c r="U278" s="227"/>
      <c r="V278" s="220"/>
      <c r="W278" s="231"/>
      <c r="X278" s="282"/>
      <c r="Y278" s="282"/>
      <c r="Z278" s="282"/>
      <c r="AA278" s="282"/>
      <c r="AB278" s="282"/>
      <c r="AC278" s="282"/>
      <c r="AD278" s="282"/>
      <c r="AE278" s="282"/>
      <c r="AF278" s="282"/>
      <c r="AG278" s="282"/>
      <c r="AH278" s="282"/>
      <c r="AI278" s="282"/>
      <c r="AJ278" s="282"/>
      <c r="AK278" s="282"/>
      <c r="AL278" s="282"/>
      <c r="GT278" s="157">
        <v>25</v>
      </c>
      <c r="GU278" s="157">
        <v>25</v>
      </c>
      <c r="GV278" s="157">
        <v>37</v>
      </c>
      <c r="GW278" s="157">
        <v>11</v>
      </c>
      <c r="GX278" s="157">
        <v>3500</v>
      </c>
    </row>
    <row r="279" spans="1:206" s="136" customFormat="1" ht="12" customHeight="1">
      <c r="A279" s="173">
        <v>204060119000000</v>
      </c>
      <c r="B279" s="139">
        <v>19</v>
      </c>
      <c r="C279" s="49" t="s">
        <v>92</v>
      </c>
      <c r="D279" s="50"/>
      <c r="E279" s="51">
        <v>41</v>
      </c>
      <c r="F279" s="51">
        <v>41</v>
      </c>
      <c r="G279" s="51">
        <v>100</v>
      </c>
      <c r="H279" s="52">
        <v>0</v>
      </c>
      <c r="I279" s="51">
        <v>25</v>
      </c>
      <c r="J279" s="51">
        <v>11</v>
      </c>
      <c r="K279" s="51">
        <v>44</v>
      </c>
      <c r="L279" s="52">
        <v>14</v>
      </c>
      <c r="M279" s="149">
        <v>5211</v>
      </c>
      <c r="N279" s="157">
        <v>4608</v>
      </c>
      <c r="O279" s="157">
        <v>4713</v>
      </c>
      <c r="P279" s="149">
        <v>90.44329303396661</v>
      </c>
      <c r="Q279" s="229"/>
      <c r="R279" s="284"/>
      <c r="S279" s="230"/>
      <c r="T279" s="282"/>
      <c r="U279" s="227"/>
      <c r="V279" s="220"/>
      <c r="W279" s="231"/>
      <c r="X279" s="282"/>
      <c r="Y279" s="282"/>
      <c r="Z279" s="282"/>
      <c r="AA279" s="282"/>
      <c r="AB279" s="282"/>
      <c r="AC279" s="282"/>
      <c r="AD279" s="282"/>
      <c r="AE279" s="282"/>
      <c r="AF279" s="282"/>
      <c r="AG279" s="282"/>
      <c r="AH279" s="282"/>
      <c r="AI279" s="282"/>
      <c r="AJ279" s="282"/>
      <c r="AK279" s="282"/>
      <c r="AL279" s="282"/>
      <c r="GT279" s="157">
        <v>41</v>
      </c>
      <c r="GU279" s="157">
        <v>41</v>
      </c>
      <c r="GV279" s="157">
        <v>25</v>
      </c>
      <c r="GW279" s="157">
        <v>11</v>
      </c>
      <c r="GX279" s="157">
        <v>5000</v>
      </c>
    </row>
    <row r="280" spans="1:206" s="136" customFormat="1" ht="12" customHeight="1">
      <c r="A280" s="173">
        <v>204060120000000</v>
      </c>
      <c r="B280" s="139">
        <v>20</v>
      </c>
      <c r="C280" s="49" t="s">
        <v>58</v>
      </c>
      <c r="D280" s="50"/>
      <c r="E280" s="51">
        <v>16</v>
      </c>
      <c r="F280" s="51">
        <v>16</v>
      </c>
      <c r="G280" s="51">
        <v>100</v>
      </c>
      <c r="H280" s="52">
        <v>0</v>
      </c>
      <c r="I280" s="51">
        <v>20</v>
      </c>
      <c r="J280" s="51">
        <v>13</v>
      </c>
      <c r="K280" s="51">
        <v>65</v>
      </c>
      <c r="L280" s="52">
        <v>7</v>
      </c>
      <c r="M280" s="149">
        <v>3401</v>
      </c>
      <c r="N280" s="157">
        <v>3115</v>
      </c>
      <c r="O280" s="157">
        <v>3281</v>
      </c>
      <c r="P280" s="149">
        <v>96.47162599235519</v>
      </c>
      <c r="Q280" s="229"/>
      <c r="R280" s="284"/>
      <c r="S280" s="230"/>
      <c r="T280" s="282"/>
      <c r="U280" s="227"/>
      <c r="V280" s="220"/>
      <c r="W280" s="231"/>
      <c r="X280" s="282"/>
      <c r="Y280" s="282"/>
      <c r="Z280" s="282"/>
      <c r="AA280" s="282"/>
      <c r="AB280" s="282"/>
      <c r="AC280" s="282"/>
      <c r="AD280" s="282"/>
      <c r="AE280" s="282"/>
      <c r="AF280" s="282"/>
      <c r="AG280" s="282"/>
      <c r="AH280" s="282"/>
      <c r="AI280" s="282"/>
      <c r="AJ280" s="282"/>
      <c r="AK280" s="282"/>
      <c r="AL280" s="282"/>
      <c r="GT280" s="157">
        <v>16</v>
      </c>
      <c r="GU280" s="157">
        <v>16</v>
      </c>
      <c r="GV280" s="157">
        <v>20</v>
      </c>
      <c r="GW280" s="157">
        <v>13</v>
      </c>
      <c r="GX280" s="157">
        <v>3500</v>
      </c>
    </row>
    <row r="281" spans="1:206" s="136" customFormat="1" ht="12" customHeight="1">
      <c r="A281" s="173">
        <v>204060121000000</v>
      </c>
      <c r="B281" s="139">
        <v>21</v>
      </c>
      <c r="C281" s="49" t="s">
        <v>59</v>
      </c>
      <c r="D281" s="50"/>
      <c r="E281" s="51">
        <v>17</v>
      </c>
      <c r="F281" s="51">
        <v>17</v>
      </c>
      <c r="G281" s="51">
        <v>100</v>
      </c>
      <c r="H281" s="52">
        <v>0</v>
      </c>
      <c r="I281" s="51">
        <v>63</v>
      </c>
      <c r="J281" s="51">
        <v>21</v>
      </c>
      <c r="K281" s="51">
        <v>33.33333333333333</v>
      </c>
      <c r="L281" s="52">
        <v>42</v>
      </c>
      <c r="M281" s="149">
        <v>3271</v>
      </c>
      <c r="N281" s="157">
        <v>3190</v>
      </c>
      <c r="O281" s="157">
        <v>3223</v>
      </c>
      <c r="P281" s="149">
        <v>98.53255885050444</v>
      </c>
      <c r="Q281" s="229"/>
      <c r="R281" s="284"/>
      <c r="S281" s="230"/>
      <c r="T281" s="282"/>
      <c r="U281" s="227"/>
      <c r="V281" s="220"/>
      <c r="W281" s="231"/>
      <c r="X281" s="282"/>
      <c r="Y281" s="282"/>
      <c r="Z281" s="282"/>
      <c r="AA281" s="282"/>
      <c r="AB281" s="282"/>
      <c r="AC281" s="282"/>
      <c r="AD281" s="282"/>
      <c r="AE281" s="282"/>
      <c r="AF281" s="282"/>
      <c r="AG281" s="282"/>
      <c r="AH281" s="282"/>
      <c r="AI281" s="282"/>
      <c r="AJ281" s="282"/>
      <c r="AK281" s="282"/>
      <c r="AL281" s="282"/>
      <c r="GT281" s="157">
        <v>17</v>
      </c>
      <c r="GU281" s="157">
        <v>17</v>
      </c>
      <c r="GV281" s="157">
        <v>63</v>
      </c>
      <c r="GW281" s="157">
        <v>21</v>
      </c>
      <c r="GX281" s="157">
        <v>3300</v>
      </c>
    </row>
    <row r="282" spans="1:206" s="136" customFormat="1" ht="12" customHeight="1">
      <c r="A282" s="173">
        <v>204060122000000</v>
      </c>
      <c r="B282" s="139">
        <v>22</v>
      </c>
      <c r="C282" s="49" t="s">
        <v>144</v>
      </c>
      <c r="D282" s="50"/>
      <c r="E282" s="51">
        <v>18</v>
      </c>
      <c r="F282" s="51">
        <v>18</v>
      </c>
      <c r="G282" s="51">
        <v>100</v>
      </c>
      <c r="H282" s="52">
        <v>0</v>
      </c>
      <c r="I282" s="51">
        <v>28</v>
      </c>
      <c r="J282" s="51">
        <v>21</v>
      </c>
      <c r="K282" s="51">
        <v>75</v>
      </c>
      <c r="L282" s="52">
        <v>7</v>
      </c>
      <c r="M282" s="149">
        <v>3677</v>
      </c>
      <c r="N282" s="157">
        <v>3685</v>
      </c>
      <c r="O282" s="157">
        <v>3766</v>
      </c>
      <c r="P282" s="149">
        <v>102.42045145499048</v>
      </c>
      <c r="Q282" s="284"/>
      <c r="R282" s="284"/>
      <c r="S282" s="230"/>
      <c r="T282" s="282"/>
      <c r="U282" s="227"/>
      <c r="V282" s="220"/>
      <c r="W282" s="231"/>
      <c r="X282" s="282"/>
      <c r="Y282" s="282"/>
      <c r="Z282" s="282"/>
      <c r="AA282" s="282"/>
      <c r="AB282" s="282"/>
      <c r="AC282" s="282"/>
      <c r="AD282" s="282"/>
      <c r="AE282" s="282"/>
      <c r="AF282" s="282"/>
      <c r="AG282" s="282"/>
      <c r="AH282" s="282"/>
      <c r="AI282" s="282"/>
      <c r="AJ282" s="282"/>
      <c r="AK282" s="282"/>
      <c r="AL282" s="282"/>
      <c r="GT282" s="157">
        <v>18</v>
      </c>
      <c r="GU282" s="157">
        <v>18</v>
      </c>
      <c r="GV282" s="157">
        <v>28</v>
      </c>
      <c r="GW282" s="157">
        <v>21</v>
      </c>
      <c r="GX282" s="157">
        <v>3700</v>
      </c>
    </row>
    <row r="283" spans="1:206" s="136" customFormat="1" ht="12" customHeight="1">
      <c r="A283" s="173">
        <v>204060123000000</v>
      </c>
      <c r="B283" s="139">
        <v>23</v>
      </c>
      <c r="C283" s="49" t="s">
        <v>145</v>
      </c>
      <c r="D283" s="54"/>
      <c r="E283" s="51">
        <v>24</v>
      </c>
      <c r="F283" s="51">
        <v>24</v>
      </c>
      <c r="G283" s="51">
        <v>100</v>
      </c>
      <c r="H283" s="52">
        <v>0</v>
      </c>
      <c r="I283" s="51">
        <v>41</v>
      </c>
      <c r="J283" s="51">
        <v>26</v>
      </c>
      <c r="K283" s="51">
        <v>63.41463414634146</v>
      </c>
      <c r="L283" s="52">
        <v>15</v>
      </c>
      <c r="M283" s="149">
        <v>4388</v>
      </c>
      <c r="N283" s="158">
        <v>3957</v>
      </c>
      <c r="O283" s="158">
        <v>3999</v>
      </c>
      <c r="P283" s="149">
        <v>91.13491340018231</v>
      </c>
      <c r="Q283" s="229"/>
      <c r="R283" s="284"/>
      <c r="S283" s="230"/>
      <c r="T283" s="282"/>
      <c r="U283" s="227"/>
      <c r="V283" s="220"/>
      <c r="W283" s="231"/>
      <c r="X283" s="282"/>
      <c r="Y283" s="282"/>
      <c r="Z283" s="282"/>
      <c r="AA283" s="282"/>
      <c r="AB283" s="282"/>
      <c r="AC283" s="282"/>
      <c r="AD283" s="282"/>
      <c r="AE283" s="282"/>
      <c r="AF283" s="282"/>
      <c r="AG283" s="282"/>
      <c r="AH283" s="282"/>
      <c r="AI283" s="282"/>
      <c r="AJ283" s="282"/>
      <c r="AK283" s="282"/>
      <c r="AL283" s="282"/>
      <c r="GT283" s="158">
        <v>24</v>
      </c>
      <c r="GU283" s="158">
        <v>24</v>
      </c>
      <c r="GV283" s="158">
        <v>41</v>
      </c>
      <c r="GW283" s="158">
        <v>26</v>
      </c>
      <c r="GX283" s="158">
        <v>4400</v>
      </c>
    </row>
    <row r="284" spans="1:206" s="136" customFormat="1" ht="12" customHeight="1">
      <c r="A284" s="177"/>
      <c r="B284" s="325" t="s">
        <v>152</v>
      </c>
      <c r="C284" s="326"/>
      <c r="D284" s="327"/>
      <c r="E284" s="55">
        <v>597</v>
      </c>
      <c r="F284" s="55">
        <v>597</v>
      </c>
      <c r="G284" s="55">
        <v>100</v>
      </c>
      <c r="H284" s="56">
        <v>0</v>
      </c>
      <c r="I284" s="55">
        <v>843</v>
      </c>
      <c r="J284" s="55">
        <v>409</v>
      </c>
      <c r="K284" s="55">
        <v>48.517200474495844</v>
      </c>
      <c r="L284" s="56">
        <v>434</v>
      </c>
      <c r="M284" s="154">
        <v>106324</v>
      </c>
      <c r="N284" s="307">
        <f>SUM(N261:N283)</f>
        <v>97721</v>
      </c>
      <c r="O284" s="55">
        <v>99821</v>
      </c>
      <c r="P284" s="55">
        <v>93.88378917271736</v>
      </c>
      <c r="Q284" s="232"/>
      <c r="R284" s="232"/>
      <c r="S284" s="232"/>
      <c r="T284" s="282"/>
      <c r="U284" s="227"/>
      <c r="V284" s="220"/>
      <c r="W284" s="231"/>
      <c r="X284" s="282"/>
      <c r="Y284" s="282"/>
      <c r="Z284" s="282"/>
      <c r="AA284" s="282"/>
      <c r="AB284" s="282"/>
      <c r="AC284" s="282"/>
      <c r="AD284" s="282"/>
      <c r="AE284" s="282"/>
      <c r="AF284" s="282"/>
      <c r="AG284" s="282"/>
      <c r="AH284" s="282"/>
      <c r="AI284" s="282"/>
      <c r="AJ284" s="282"/>
      <c r="AK284" s="282"/>
      <c r="AL284" s="282"/>
      <c r="GT284" s="55">
        <v>596</v>
      </c>
      <c r="GU284" s="55">
        <v>596</v>
      </c>
      <c r="GV284" s="55">
        <v>842</v>
      </c>
      <c r="GW284" s="55">
        <v>408</v>
      </c>
      <c r="GX284" s="55">
        <v>107300</v>
      </c>
    </row>
    <row r="285" spans="13:206" ht="12.75">
      <c r="M285" s="166"/>
      <c r="N285" s="166"/>
      <c r="U285" s="227"/>
      <c r="V285" s="220"/>
      <c r="W285" s="231"/>
      <c r="GT285" s="167">
        <v>596</v>
      </c>
      <c r="GU285" s="167">
        <v>596</v>
      </c>
      <c r="GV285" s="167">
        <v>842</v>
      </c>
      <c r="GW285" s="167">
        <v>408</v>
      </c>
      <c r="GX285" s="167">
        <v>107300</v>
      </c>
    </row>
    <row r="286" spans="1:49" s="97" customFormat="1" ht="15.75">
      <c r="A286" s="359" t="s">
        <v>231</v>
      </c>
      <c r="B286" s="359"/>
      <c r="C286" s="359"/>
      <c r="D286" s="359"/>
      <c r="E286" s="359"/>
      <c r="F286" s="359"/>
      <c r="G286" s="359"/>
      <c r="H286" s="359"/>
      <c r="I286" s="359"/>
      <c r="J286" s="359"/>
      <c r="K286" s="359"/>
      <c r="L286" s="359"/>
      <c r="M286" s="359"/>
      <c r="N286" s="359"/>
      <c r="O286" s="359"/>
      <c r="P286" s="359"/>
      <c r="Q286" s="285"/>
      <c r="R286" s="285"/>
      <c r="S286" s="285"/>
      <c r="T286" s="285"/>
      <c r="U286" s="227"/>
      <c r="V286" s="220"/>
      <c r="W286" s="231"/>
      <c r="X286" s="285"/>
      <c r="Y286" s="285"/>
      <c r="Z286" s="285"/>
      <c r="AA286" s="285"/>
      <c r="AB286" s="285"/>
      <c r="AC286" s="285"/>
      <c r="AD286" s="285"/>
      <c r="AE286" s="285"/>
      <c r="AF286" s="285"/>
      <c r="AG286" s="285"/>
      <c r="AH286" s="285"/>
      <c r="AI286" s="285"/>
      <c r="AJ286" s="285"/>
      <c r="AK286" s="285"/>
      <c r="AL286" s="285"/>
      <c r="AM286" s="140"/>
      <c r="AN286" s="140"/>
      <c r="AO286" s="140"/>
      <c r="AP286" s="140"/>
      <c r="AQ286" s="140"/>
      <c r="AR286" s="140"/>
      <c r="AS286" s="140"/>
      <c r="AT286" s="140"/>
      <c r="AU286" s="140"/>
      <c r="AV286" s="140"/>
      <c r="AW286" s="140"/>
    </row>
    <row r="287" spans="1:49" s="99" customFormat="1" ht="18">
      <c r="A287" s="382" t="s">
        <v>64</v>
      </c>
      <c r="B287" s="382"/>
      <c r="C287" s="382"/>
      <c r="D287" s="382"/>
      <c r="E287" s="382"/>
      <c r="F287" s="382"/>
      <c r="G287" s="382"/>
      <c r="H287" s="382"/>
      <c r="I287" s="382"/>
      <c r="J287" s="382"/>
      <c r="K287" s="382"/>
      <c r="L287" s="382"/>
      <c r="M287" s="382"/>
      <c r="N287" s="382"/>
      <c r="O287" s="382"/>
      <c r="P287" s="382"/>
      <c r="Q287" s="286"/>
      <c r="R287" s="286"/>
      <c r="S287" s="286"/>
      <c r="T287" s="286"/>
      <c r="U287" s="227"/>
      <c r="V287" s="220"/>
      <c r="W287" s="231"/>
      <c r="X287" s="286"/>
      <c r="Y287" s="286"/>
      <c r="Z287" s="286"/>
      <c r="AA287" s="286"/>
      <c r="AB287" s="286"/>
      <c r="AC287" s="286"/>
      <c r="AD287" s="286"/>
      <c r="AE287" s="286"/>
      <c r="AF287" s="286"/>
      <c r="AG287" s="286"/>
      <c r="AH287" s="286"/>
      <c r="AI287" s="286"/>
      <c r="AJ287" s="286"/>
      <c r="AK287" s="286"/>
      <c r="AL287" s="286"/>
      <c r="AM287" s="141"/>
      <c r="AN287" s="141"/>
      <c r="AO287" s="141"/>
      <c r="AP287" s="141"/>
      <c r="AQ287" s="141"/>
      <c r="AR287" s="141"/>
      <c r="AS287" s="141"/>
      <c r="AT287" s="141"/>
      <c r="AU287" s="141"/>
      <c r="AV287" s="141"/>
      <c r="AW287" s="141"/>
    </row>
    <row r="288" spans="1:49" s="99" customFormat="1" ht="12.75">
      <c r="A288" s="383" t="s">
        <v>227</v>
      </c>
      <c r="B288" s="383"/>
      <c r="C288" s="383"/>
      <c r="D288" s="383"/>
      <c r="E288" s="383"/>
      <c r="F288" s="383"/>
      <c r="G288" s="383"/>
      <c r="H288" s="383"/>
      <c r="I288" s="383"/>
      <c r="J288" s="383"/>
      <c r="K288" s="383"/>
      <c r="L288" s="383"/>
      <c r="M288" s="383"/>
      <c r="N288" s="383"/>
      <c r="O288" s="383"/>
      <c r="P288" s="383"/>
      <c r="Q288" s="286"/>
      <c r="R288" s="286"/>
      <c r="S288" s="286"/>
      <c r="T288" s="286"/>
      <c r="U288" s="227"/>
      <c r="V288" s="220"/>
      <c r="W288" s="231"/>
      <c r="X288" s="286"/>
      <c r="Y288" s="286"/>
      <c r="Z288" s="286"/>
      <c r="AA288" s="286"/>
      <c r="AB288" s="286"/>
      <c r="AC288" s="286"/>
      <c r="AD288" s="286"/>
      <c r="AE288" s="286"/>
      <c r="AF288" s="286"/>
      <c r="AG288" s="286"/>
      <c r="AH288" s="286"/>
      <c r="AI288" s="286"/>
      <c r="AJ288" s="286"/>
      <c r="AK288" s="286"/>
      <c r="AL288" s="286"/>
      <c r="AM288" s="141"/>
      <c r="AN288" s="141"/>
      <c r="AO288" s="141"/>
      <c r="AP288" s="141"/>
      <c r="AQ288" s="141"/>
      <c r="AR288" s="141"/>
      <c r="AS288" s="141"/>
      <c r="AT288" s="141"/>
      <c r="AU288" s="141"/>
      <c r="AV288" s="141"/>
      <c r="AW288" s="141"/>
    </row>
    <row r="289" spans="1:206" s="99" customFormat="1" ht="11.25">
      <c r="A289" s="384"/>
      <c r="B289" s="384"/>
      <c r="C289" s="384"/>
      <c r="D289" s="384"/>
      <c r="E289" s="384"/>
      <c r="F289" s="384"/>
      <c r="G289" s="384"/>
      <c r="H289" s="384"/>
      <c r="I289" s="384"/>
      <c r="J289" s="384"/>
      <c r="K289" s="384"/>
      <c r="L289" s="384"/>
      <c r="M289" s="384"/>
      <c r="N289" s="384"/>
      <c r="O289" s="384"/>
      <c r="P289" s="384"/>
      <c r="Q289" s="286"/>
      <c r="R289" s="286"/>
      <c r="S289" s="286"/>
      <c r="T289" s="286"/>
      <c r="U289" s="227"/>
      <c r="V289" s="220"/>
      <c r="W289" s="231"/>
      <c r="X289" s="286"/>
      <c r="Y289" s="286"/>
      <c r="Z289" s="286"/>
      <c r="AA289" s="286"/>
      <c r="AB289" s="286"/>
      <c r="AC289" s="286"/>
      <c r="AD289" s="286"/>
      <c r="AE289" s="286"/>
      <c r="AF289" s="286"/>
      <c r="AG289" s="286"/>
      <c r="AH289" s="286"/>
      <c r="AI289" s="286"/>
      <c r="AJ289" s="286"/>
      <c r="AK289" s="286"/>
      <c r="AL289" s="286"/>
      <c r="AM289" s="141"/>
      <c r="AN289" s="141"/>
      <c r="AO289" s="141"/>
      <c r="AP289" s="141"/>
      <c r="AQ289" s="141"/>
      <c r="AR289" s="141"/>
      <c r="AS289" s="141"/>
      <c r="AT289" s="141"/>
      <c r="AU289" s="141"/>
      <c r="AV289" s="141"/>
      <c r="AW289" s="141"/>
      <c r="AX289" s="141"/>
      <c r="GT289" s="141"/>
      <c r="GU289" s="141"/>
      <c r="GV289" s="141"/>
      <c r="GW289" s="141"/>
      <c r="GX289" s="141"/>
    </row>
    <row r="290" spans="3:206" s="99" customFormat="1" ht="11.25">
      <c r="C290" s="141"/>
      <c r="E290" s="141"/>
      <c r="F290" s="141"/>
      <c r="M290" s="141"/>
      <c r="N290" s="141"/>
      <c r="O290" s="141"/>
      <c r="Q290" s="286"/>
      <c r="R290" s="286"/>
      <c r="S290" s="221"/>
      <c r="T290" s="286"/>
      <c r="U290" s="227"/>
      <c r="V290" s="220"/>
      <c r="W290" s="231"/>
      <c r="X290" s="286"/>
      <c r="Y290" s="286"/>
      <c r="Z290" s="286"/>
      <c r="AA290" s="286"/>
      <c r="AB290" s="286"/>
      <c r="AC290" s="286"/>
      <c r="AD290" s="286"/>
      <c r="AE290" s="286"/>
      <c r="AF290" s="286"/>
      <c r="AG290" s="286"/>
      <c r="AH290" s="286"/>
      <c r="AI290" s="286"/>
      <c r="AJ290" s="286"/>
      <c r="AK290" s="286"/>
      <c r="AL290" s="286"/>
      <c r="AM290" s="141"/>
      <c r="AN290" s="141"/>
      <c r="AO290" s="141"/>
      <c r="AP290" s="141"/>
      <c r="AQ290" s="141"/>
      <c r="AR290" s="141"/>
      <c r="AS290" s="141"/>
      <c r="AT290" s="141"/>
      <c r="AU290" s="141"/>
      <c r="AV290" s="141"/>
      <c r="AW290" s="141"/>
      <c r="AX290" s="141"/>
      <c r="GT290" s="141"/>
      <c r="GU290" s="141"/>
      <c r="GV290" s="141"/>
      <c r="GW290" s="141"/>
      <c r="GX290" s="141"/>
    </row>
    <row r="291" spans="1:202" s="99" customFormat="1" ht="12" customHeight="1">
      <c r="A291" s="374" t="s">
        <v>232</v>
      </c>
      <c r="B291" s="375"/>
      <c r="C291" s="370" t="s">
        <v>233</v>
      </c>
      <c r="D291" s="371"/>
      <c r="E291" s="370" t="s">
        <v>234</v>
      </c>
      <c r="F291" s="380"/>
      <c r="G291" s="371"/>
      <c r="H291" s="323" t="s">
        <v>16</v>
      </c>
      <c r="I291" s="370" t="s">
        <v>235</v>
      </c>
      <c r="J291" s="380"/>
      <c r="K291" s="371"/>
      <c r="L291" s="323" t="s">
        <v>16</v>
      </c>
      <c r="M291" s="370" t="s">
        <v>236</v>
      </c>
      <c r="N291" s="380"/>
      <c r="O291" s="380"/>
      <c r="P291" s="371"/>
      <c r="Q291" s="312"/>
      <c r="R291" s="312"/>
      <c r="S291" s="312"/>
      <c r="T291" s="221"/>
      <c r="U291" s="227"/>
      <c r="V291" s="220"/>
      <c r="W291" s="231"/>
      <c r="X291" s="221"/>
      <c r="Y291" s="221"/>
      <c r="Z291" s="221"/>
      <c r="AA291" s="221"/>
      <c r="AB291" s="221"/>
      <c r="AC291" s="221"/>
      <c r="AD291" s="221"/>
      <c r="AE291" s="221"/>
      <c r="AF291" s="221"/>
      <c r="AG291" s="221"/>
      <c r="AH291" s="221"/>
      <c r="AI291" s="221"/>
      <c r="AJ291" s="221"/>
      <c r="AK291" s="221"/>
      <c r="AL291" s="221"/>
      <c r="GP291" s="141"/>
      <c r="GQ291" s="141"/>
      <c r="GR291" s="141"/>
      <c r="GS291" s="141"/>
      <c r="GT291" s="141"/>
    </row>
    <row r="292" spans="1:202" s="99" customFormat="1" ht="11.25" customHeight="1">
      <c r="A292" s="376"/>
      <c r="B292" s="377"/>
      <c r="C292" s="321" t="s">
        <v>250</v>
      </c>
      <c r="D292" s="323" t="s">
        <v>150</v>
      </c>
      <c r="E292" s="368" t="s">
        <v>148</v>
      </c>
      <c r="F292" s="370" t="s">
        <v>149</v>
      </c>
      <c r="G292" s="371"/>
      <c r="H292" s="381"/>
      <c r="I292" s="368" t="s">
        <v>148</v>
      </c>
      <c r="J292" s="370" t="s">
        <v>149</v>
      </c>
      <c r="K292" s="371"/>
      <c r="L292" s="381"/>
      <c r="M292" s="318" t="s">
        <v>249</v>
      </c>
      <c r="N292" s="344" t="s">
        <v>190</v>
      </c>
      <c r="O292" s="345"/>
      <c r="P292" s="346"/>
      <c r="Q292" s="313"/>
      <c r="R292" s="312"/>
      <c r="S292" s="312"/>
      <c r="T292" s="221"/>
      <c r="U292" s="227"/>
      <c r="V292" s="220"/>
      <c r="W292" s="231"/>
      <c r="X292" s="221"/>
      <c r="Y292" s="221"/>
      <c r="Z292" s="221"/>
      <c r="AA292" s="221"/>
      <c r="AB292" s="221"/>
      <c r="AC292" s="221"/>
      <c r="AD292" s="221"/>
      <c r="AE292" s="221"/>
      <c r="AF292" s="221"/>
      <c r="AG292" s="221"/>
      <c r="AH292" s="221"/>
      <c r="AI292" s="221"/>
      <c r="AJ292" s="221"/>
      <c r="AK292" s="221"/>
      <c r="AL292" s="221"/>
      <c r="GP292" s="141"/>
      <c r="GQ292" s="141"/>
      <c r="GR292" s="141"/>
      <c r="GS292" s="141"/>
      <c r="GT292" s="141"/>
    </row>
    <row r="293" spans="1:202" s="99" customFormat="1" ht="22.5">
      <c r="A293" s="378"/>
      <c r="B293" s="379"/>
      <c r="C293" s="322"/>
      <c r="D293" s="324"/>
      <c r="E293" s="369"/>
      <c r="F293" s="202" t="s">
        <v>192</v>
      </c>
      <c r="G293" s="198" t="s">
        <v>150</v>
      </c>
      <c r="H293" s="324"/>
      <c r="I293" s="369"/>
      <c r="J293" s="202" t="s">
        <v>192</v>
      </c>
      <c r="K293" s="198" t="s">
        <v>150</v>
      </c>
      <c r="L293" s="324"/>
      <c r="M293" s="320"/>
      <c r="N293" s="303" t="s">
        <v>262</v>
      </c>
      <c r="O293" s="303" t="s">
        <v>263</v>
      </c>
      <c r="P293" s="304" t="s">
        <v>150</v>
      </c>
      <c r="Q293" s="313"/>
      <c r="R293" s="225"/>
      <c r="S293" s="287"/>
      <c r="T293" s="221"/>
      <c r="U293" s="227"/>
      <c r="V293" s="220"/>
      <c r="W293" s="231"/>
      <c r="X293" s="221"/>
      <c r="Y293" s="221"/>
      <c r="Z293" s="221"/>
      <c r="AA293" s="221"/>
      <c r="AB293" s="221"/>
      <c r="AC293" s="221"/>
      <c r="AD293" s="221"/>
      <c r="AE293" s="221"/>
      <c r="AF293" s="221"/>
      <c r="AG293" s="221"/>
      <c r="AH293" s="221"/>
      <c r="AI293" s="221"/>
      <c r="AJ293" s="221"/>
      <c r="AK293" s="221"/>
      <c r="AL293" s="221"/>
      <c r="GP293" s="141"/>
      <c r="GQ293" s="141"/>
      <c r="GR293" s="141"/>
      <c r="GS293" s="141"/>
      <c r="GT293" s="141"/>
    </row>
    <row r="294" spans="1:206" s="99" customFormat="1" ht="19.5" customHeight="1">
      <c r="A294" s="316" t="s">
        <v>251</v>
      </c>
      <c r="B294" s="317"/>
      <c r="C294" s="142">
        <v>13</v>
      </c>
      <c r="D294" s="51">
        <v>100</v>
      </c>
      <c r="E294" s="142">
        <v>499</v>
      </c>
      <c r="F294" s="142">
        <v>499</v>
      </c>
      <c r="G294" s="142">
        <v>100</v>
      </c>
      <c r="H294" s="142">
        <v>0</v>
      </c>
      <c r="I294" s="142">
        <v>672</v>
      </c>
      <c r="J294" s="142">
        <v>450</v>
      </c>
      <c r="K294" s="142">
        <v>66.96428571428571</v>
      </c>
      <c r="L294" s="142">
        <v>222</v>
      </c>
      <c r="M294" s="142">
        <v>98154</v>
      </c>
      <c r="N294" s="142">
        <f>+N26</f>
        <v>73264</v>
      </c>
      <c r="O294" s="142">
        <v>75925</v>
      </c>
      <c r="P294" s="142">
        <v>77.35293518348718</v>
      </c>
      <c r="Q294" s="288"/>
      <c r="R294" s="288"/>
      <c r="S294" s="288"/>
      <c r="T294" s="286"/>
      <c r="U294" s="227"/>
      <c r="V294" s="220"/>
      <c r="W294" s="231"/>
      <c r="X294" s="286"/>
      <c r="Y294" s="286"/>
      <c r="Z294" s="286"/>
      <c r="AA294" s="286"/>
      <c r="AB294" s="286"/>
      <c r="AC294" s="286"/>
      <c r="AD294" s="286"/>
      <c r="AE294" s="286"/>
      <c r="AF294" s="286"/>
      <c r="AG294" s="286"/>
      <c r="AH294" s="286"/>
      <c r="AI294" s="286"/>
      <c r="AJ294" s="286"/>
      <c r="AK294" s="286"/>
      <c r="AL294" s="286"/>
      <c r="AM294" s="141"/>
      <c r="AN294" s="141"/>
      <c r="AO294" s="141"/>
      <c r="AP294" s="141"/>
      <c r="AQ294" s="141"/>
      <c r="AR294" s="141"/>
      <c r="AS294" s="141"/>
      <c r="AT294" s="141"/>
      <c r="AU294" s="141"/>
      <c r="AV294" s="141"/>
      <c r="AW294" s="141"/>
      <c r="GT294" s="141"/>
      <c r="GU294" s="141"/>
      <c r="GV294" s="141"/>
      <c r="GW294" s="141"/>
      <c r="GX294" s="141"/>
    </row>
    <row r="295" spans="1:206" s="99" customFormat="1" ht="19.5" customHeight="1">
      <c r="A295" s="314" t="s">
        <v>252</v>
      </c>
      <c r="B295" s="315"/>
      <c r="C295" s="142">
        <v>3</v>
      </c>
      <c r="D295" s="51">
        <v>100</v>
      </c>
      <c r="E295" s="142">
        <v>196</v>
      </c>
      <c r="F295" s="142">
        <v>196</v>
      </c>
      <c r="G295" s="142">
        <v>100</v>
      </c>
      <c r="H295" s="142">
        <v>0</v>
      </c>
      <c r="I295" s="142">
        <v>126</v>
      </c>
      <c r="J295" s="142">
        <v>126</v>
      </c>
      <c r="K295" s="142">
        <v>100</v>
      </c>
      <c r="L295" s="142">
        <v>0</v>
      </c>
      <c r="M295" s="142">
        <v>72385</v>
      </c>
      <c r="N295" s="142">
        <f>+N42</f>
        <v>70911</v>
      </c>
      <c r="O295" s="142">
        <v>75459</v>
      </c>
      <c r="P295" s="142">
        <v>104.24673620225184</v>
      </c>
      <c r="Q295" s="288"/>
      <c r="R295" s="288"/>
      <c r="S295" s="288"/>
      <c r="T295" s="286"/>
      <c r="U295" s="227"/>
      <c r="V295" s="220"/>
      <c r="W295" s="231"/>
      <c r="X295" s="286"/>
      <c r="Y295" s="286"/>
      <c r="Z295" s="286"/>
      <c r="AA295" s="286"/>
      <c r="AB295" s="286"/>
      <c r="AC295" s="286"/>
      <c r="AD295" s="286"/>
      <c r="AE295" s="286"/>
      <c r="AF295" s="286"/>
      <c r="AG295" s="286"/>
      <c r="AH295" s="286"/>
      <c r="AI295" s="286"/>
      <c r="AJ295" s="286"/>
      <c r="AK295" s="286"/>
      <c r="AL295" s="286"/>
      <c r="AM295" s="141"/>
      <c r="AN295" s="141"/>
      <c r="AO295" s="141"/>
      <c r="AP295" s="141"/>
      <c r="AQ295" s="141"/>
      <c r="AR295" s="141"/>
      <c r="AS295" s="141"/>
      <c r="AT295" s="141"/>
      <c r="AU295" s="141"/>
      <c r="AV295" s="141"/>
      <c r="AW295" s="141"/>
      <c r="GT295" s="141"/>
      <c r="GU295" s="141"/>
      <c r="GV295" s="141"/>
      <c r="GW295" s="141"/>
      <c r="GX295" s="141"/>
    </row>
    <row r="296" spans="1:206" s="99" customFormat="1" ht="19.5" customHeight="1">
      <c r="A296" s="314" t="s">
        <v>253</v>
      </c>
      <c r="B296" s="315"/>
      <c r="C296" s="142">
        <v>9</v>
      </c>
      <c r="D296" s="51">
        <v>100</v>
      </c>
      <c r="E296" s="142">
        <v>285</v>
      </c>
      <c r="F296" s="142">
        <v>285</v>
      </c>
      <c r="G296" s="142">
        <v>100</v>
      </c>
      <c r="H296" s="142">
        <v>0</v>
      </c>
      <c r="I296" s="142">
        <v>341</v>
      </c>
      <c r="J296" s="142">
        <v>273</v>
      </c>
      <c r="K296" s="142">
        <v>80.05865102639295</v>
      </c>
      <c r="L296" s="142">
        <v>68</v>
      </c>
      <c r="M296" s="142">
        <v>63047</v>
      </c>
      <c r="N296" s="142">
        <f>+N64</f>
        <v>57216</v>
      </c>
      <c r="O296" s="142">
        <v>59371</v>
      </c>
      <c r="P296" s="142">
        <v>94.16942915602645</v>
      </c>
      <c r="Q296" s="288"/>
      <c r="R296" s="288"/>
      <c r="S296" s="288"/>
      <c r="T296" s="286"/>
      <c r="U296" s="227"/>
      <c r="V296" s="220"/>
      <c r="W296" s="231"/>
      <c r="X296" s="286"/>
      <c r="Y296" s="286"/>
      <c r="Z296" s="286"/>
      <c r="AA296" s="286"/>
      <c r="AB296" s="286"/>
      <c r="AC296" s="286"/>
      <c r="AD296" s="286"/>
      <c r="AE296" s="286"/>
      <c r="AF296" s="286"/>
      <c r="AG296" s="286"/>
      <c r="AH296" s="286"/>
      <c r="AI296" s="286"/>
      <c r="AJ296" s="286"/>
      <c r="AK296" s="286"/>
      <c r="AL296" s="286"/>
      <c r="AM296" s="141"/>
      <c r="AN296" s="141"/>
      <c r="AO296" s="141"/>
      <c r="AP296" s="141"/>
      <c r="AQ296" s="141"/>
      <c r="AR296" s="141"/>
      <c r="AS296" s="141"/>
      <c r="AT296" s="141"/>
      <c r="AU296" s="141"/>
      <c r="AV296" s="141"/>
      <c r="AW296" s="141"/>
      <c r="GT296" s="141"/>
      <c r="GU296" s="141"/>
      <c r="GV296" s="141"/>
      <c r="GW296" s="141"/>
      <c r="GX296" s="141"/>
    </row>
    <row r="297" spans="1:206" s="99" customFormat="1" ht="19.5" customHeight="1">
      <c r="A297" s="314" t="s">
        <v>254</v>
      </c>
      <c r="B297" s="315"/>
      <c r="C297" s="142">
        <v>6</v>
      </c>
      <c r="D297" s="51">
        <v>100</v>
      </c>
      <c r="E297" s="142">
        <v>245</v>
      </c>
      <c r="F297" s="142">
        <v>245</v>
      </c>
      <c r="G297" s="142">
        <v>100</v>
      </c>
      <c r="H297" s="142">
        <v>0</v>
      </c>
      <c r="I297" s="142">
        <v>1318</v>
      </c>
      <c r="J297" s="142">
        <v>1227</v>
      </c>
      <c r="K297" s="142">
        <v>93.09559939301973</v>
      </c>
      <c r="L297" s="142">
        <v>91</v>
      </c>
      <c r="M297" s="142">
        <v>66708</v>
      </c>
      <c r="N297" s="142">
        <f>+N82</f>
        <v>82456</v>
      </c>
      <c r="O297" s="142">
        <v>85065</v>
      </c>
      <c r="P297" s="142">
        <v>127.51843856808777</v>
      </c>
      <c r="Q297" s="288"/>
      <c r="R297" s="288"/>
      <c r="S297" s="288"/>
      <c r="T297" s="286"/>
      <c r="U297" s="227"/>
      <c r="V297" s="220"/>
      <c r="W297" s="231"/>
      <c r="X297" s="286"/>
      <c r="Y297" s="286"/>
      <c r="Z297" s="286"/>
      <c r="AA297" s="286"/>
      <c r="AB297" s="286"/>
      <c r="AC297" s="286"/>
      <c r="AD297" s="286"/>
      <c r="AE297" s="286"/>
      <c r="AF297" s="286"/>
      <c r="AG297" s="286"/>
      <c r="AH297" s="286"/>
      <c r="AI297" s="286"/>
      <c r="AJ297" s="286"/>
      <c r="AK297" s="286"/>
      <c r="AL297" s="286"/>
      <c r="AM297" s="141"/>
      <c r="AN297" s="141"/>
      <c r="AO297" s="141"/>
      <c r="AP297" s="141"/>
      <c r="AQ297" s="141"/>
      <c r="AR297" s="141"/>
      <c r="AS297" s="141"/>
      <c r="AT297" s="141"/>
      <c r="AU297" s="141"/>
      <c r="AV297" s="141"/>
      <c r="AW297" s="141"/>
      <c r="GT297" s="141"/>
      <c r="GU297" s="141"/>
      <c r="GV297" s="141"/>
      <c r="GW297" s="141"/>
      <c r="GX297" s="141"/>
    </row>
    <row r="298" spans="1:206" s="99" customFormat="1" ht="19.5" customHeight="1">
      <c r="A298" s="314" t="s">
        <v>255</v>
      </c>
      <c r="B298" s="315"/>
      <c r="C298" s="142">
        <v>12</v>
      </c>
      <c r="D298" s="51">
        <v>100</v>
      </c>
      <c r="E298" s="142">
        <v>416</v>
      </c>
      <c r="F298" s="142">
        <v>416</v>
      </c>
      <c r="G298" s="142">
        <v>100</v>
      </c>
      <c r="H298" s="142">
        <v>0</v>
      </c>
      <c r="I298" s="142">
        <v>1654</v>
      </c>
      <c r="J298" s="142">
        <v>1258</v>
      </c>
      <c r="K298" s="142">
        <v>76.05804111245466</v>
      </c>
      <c r="L298" s="142">
        <v>396</v>
      </c>
      <c r="M298" s="142">
        <v>156126</v>
      </c>
      <c r="N298" s="142">
        <f>+N107</f>
        <v>123744</v>
      </c>
      <c r="O298" s="142">
        <v>128065</v>
      </c>
      <c r="P298" s="142">
        <v>82.02669638625213</v>
      </c>
      <c r="Q298" s="288"/>
      <c r="R298" s="288"/>
      <c r="S298" s="288"/>
      <c r="T298" s="286"/>
      <c r="U298" s="227"/>
      <c r="V298" s="220"/>
      <c r="W298" s="231"/>
      <c r="X298" s="286"/>
      <c r="Y298" s="286"/>
      <c r="Z298" s="286"/>
      <c r="AA298" s="286"/>
      <c r="AB298" s="286"/>
      <c r="AC298" s="286"/>
      <c r="AD298" s="286"/>
      <c r="AE298" s="286"/>
      <c r="AF298" s="286"/>
      <c r="AG298" s="286"/>
      <c r="AH298" s="286"/>
      <c r="AI298" s="286"/>
      <c r="AJ298" s="286"/>
      <c r="AK298" s="286"/>
      <c r="AL298" s="286"/>
      <c r="AM298" s="141"/>
      <c r="AN298" s="141"/>
      <c r="AO298" s="141"/>
      <c r="AP298" s="141"/>
      <c r="AQ298" s="141"/>
      <c r="AR298" s="141"/>
      <c r="AS298" s="141"/>
      <c r="AT298" s="141"/>
      <c r="AU298" s="141"/>
      <c r="AV298" s="141"/>
      <c r="AW298" s="141"/>
      <c r="GT298" s="141"/>
      <c r="GU298" s="141"/>
      <c r="GV298" s="141"/>
      <c r="GW298" s="141"/>
      <c r="GX298" s="141"/>
    </row>
    <row r="299" spans="1:206" s="99" customFormat="1" ht="19.5" customHeight="1">
      <c r="A299" s="314" t="s">
        <v>256</v>
      </c>
      <c r="B299" s="315"/>
      <c r="C299" s="142">
        <v>19</v>
      </c>
      <c r="D299" s="51">
        <v>100</v>
      </c>
      <c r="E299" s="142">
        <v>500</v>
      </c>
      <c r="F299" s="142">
        <v>500</v>
      </c>
      <c r="G299" s="142">
        <v>100</v>
      </c>
      <c r="H299" s="142">
        <v>0</v>
      </c>
      <c r="I299" s="142">
        <v>2010</v>
      </c>
      <c r="J299" s="142">
        <v>1876</v>
      </c>
      <c r="K299" s="142">
        <v>93.33333333333333</v>
      </c>
      <c r="L299" s="142">
        <v>134</v>
      </c>
      <c r="M299" s="142">
        <v>92803</v>
      </c>
      <c r="N299" s="142">
        <f>+N140</f>
        <v>106672</v>
      </c>
      <c r="O299" s="142">
        <v>112008</v>
      </c>
      <c r="P299" s="142">
        <v>120.69437410428543</v>
      </c>
      <c r="Q299" s="288"/>
      <c r="R299" s="288"/>
      <c r="S299" s="288"/>
      <c r="T299" s="286"/>
      <c r="U299" s="227"/>
      <c r="V299" s="220"/>
      <c r="W299" s="231"/>
      <c r="X299" s="286"/>
      <c r="Y299" s="286"/>
      <c r="Z299" s="286"/>
      <c r="AA299" s="286"/>
      <c r="AB299" s="286"/>
      <c r="AC299" s="286"/>
      <c r="AD299" s="286"/>
      <c r="AE299" s="286"/>
      <c r="AF299" s="286"/>
      <c r="AG299" s="286"/>
      <c r="AH299" s="286"/>
      <c r="AI299" s="286"/>
      <c r="AJ299" s="286"/>
      <c r="AK299" s="286"/>
      <c r="AL299" s="286"/>
      <c r="AM299" s="141"/>
      <c r="AN299" s="141"/>
      <c r="AO299" s="141"/>
      <c r="AP299" s="141"/>
      <c r="AQ299" s="141"/>
      <c r="AR299" s="141"/>
      <c r="AS299" s="141"/>
      <c r="AT299" s="141"/>
      <c r="AU299" s="141"/>
      <c r="AV299" s="141"/>
      <c r="AW299" s="141"/>
      <c r="GT299" s="141"/>
      <c r="GU299" s="141"/>
      <c r="GV299" s="141"/>
      <c r="GW299" s="141"/>
      <c r="GX299" s="141"/>
    </row>
    <row r="300" spans="1:206" s="99" customFormat="1" ht="19.5" customHeight="1">
      <c r="A300" s="314" t="s">
        <v>257</v>
      </c>
      <c r="B300" s="315"/>
      <c r="C300" s="142">
        <v>7</v>
      </c>
      <c r="D300" s="51">
        <v>100</v>
      </c>
      <c r="E300" s="142">
        <v>117</v>
      </c>
      <c r="F300" s="142">
        <v>117</v>
      </c>
      <c r="G300" s="142">
        <v>100</v>
      </c>
      <c r="H300" s="142">
        <v>0</v>
      </c>
      <c r="I300" s="142">
        <v>300</v>
      </c>
      <c r="J300" s="142">
        <v>264</v>
      </c>
      <c r="K300" s="142">
        <v>88</v>
      </c>
      <c r="L300" s="142">
        <v>36</v>
      </c>
      <c r="M300" s="142">
        <v>36850</v>
      </c>
      <c r="N300" s="142">
        <f>+N160</f>
        <v>36219</v>
      </c>
      <c r="O300" s="142">
        <v>37096</v>
      </c>
      <c r="P300" s="142">
        <v>100.66757123473542</v>
      </c>
      <c r="Q300" s="288"/>
      <c r="R300" s="288"/>
      <c r="S300" s="288"/>
      <c r="T300" s="286"/>
      <c r="U300" s="227"/>
      <c r="V300" s="220"/>
      <c r="W300" s="231"/>
      <c r="X300" s="286"/>
      <c r="Y300" s="286"/>
      <c r="Z300" s="286"/>
      <c r="AA300" s="286"/>
      <c r="AB300" s="286"/>
      <c r="AC300" s="286"/>
      <c r="AD300" s="286"/>
      <c r="AE300" s="286"/>
      <c r="AF300" s="286"/>
      <c r="AG300" s="286"/>
      <c r="AH300" s="286"/>
      <c r="AI300" s="286"/>
      <c r="AJ300" s="286"/>
      <c r="AK300" s="286"/>
      <c r="AL300" s="286"/>
      <c r="AM300" s="141"/>
      <c r="AN300" s="141"/>
      <c r="AO300" s="141"/>
      <c r="AP300" s="141"/>
      <c r="AQ300" s="141"/>
      <c r="AR300" s="141"/>
      <c r="AS300" s="141"/>
      <c r="AT300" s="141"/>
      <c r="AU300" s="141"/>
      <c r="AV300" s="141"/>
      <c r="AW300" s="141"/>
      <c r="GT300" s="141"/>
      <c r="GU300" s="141"/>
      <c r="GV300" s="141"/>
      <c r="GW300" s="141"/>
      <c r="GX300" s="141"/>
    </row>
    <row r="301" spans="1:206" s="99" customFormat="1" ht="19.5" customHeight="1">
      <c r="A301" s="314" t="s">
        <v>258</v>
      </c>
      <c r="B301" s="315"/>
      <c r="C301" s="142">
        <v>24</v>
      </c>
      <c r="D301" s="51">
        <v>100</v>
      </c>
      <c r="E301" s="142">
        <v>569</v>
      </c>
      <c r="F301" s="142">
        <v>569</v>
      </c>
      <c r="G301" s="142">
        <v>100</v>
      </c>
      <c r="H301" s="142">
        <v>0</v>
      </c>
      <c r="I301" s="142">
        <v>505</v>
      </c>
      <c r="J301" s="142">
        <v>302</v>
      </c>
      <c r="K301" s="142">
        <v>59.8019801980198</v>
      </c>
      <c r="L301" s="142">
        <v>203</v>
      </c>
      <c r="M301" s="142">
        <v>126562</v>
      </c>
      <c r="N301" s="142">
        <f>+N197</f>
        <v>80880</v>
      </c>
      <c r="O301" s="142">
        <v>97835</v>
      </c>
      <c r="P301" s="142">
        <v>77.30203378581248</v>
      </c>
      <c r="Q301" s="288"/>
      <c r="R301" s="288"/>
      <c r="S301" s="288"/>
      <c r="T301" s="286"/>
      <c r="U301" s="227"/>
      <c r="V301" s="220"/>
      <c r="W301" s="231"/>
      <c r="X301" s="286"/>
      <c r="Y301" s="286"/>
      <c r="Z301" s="286"/>
      <c r="AA301" s="286"/>
      <c r="AB301" s="286"/>
      <c r="AC301" s="286"/>
      <c r="AD301" s="286"/>
      <c r="AE301" s="286"/>
      <c r="AF301" s="286"/>
      <c r="AG301" s="286"/>
      <c r="AH301" s="286"/>
      <c r="AI301" s="286"/>
      <c r="AJ301" s="286"/>
      <c r="AK301" s="286"/>
      <c r="AL301" s="286"/>
      <c r="AM301" s="141"/>
      <c r="AN301" s="141"/>
      <c r="AO301" s="141"/>
      <c r="AP301" s="141"/>
      <c r="AQ301" s="141"/>
      <c r="AR301" s="141"/>
      <c r="AS301" s="141"/>
      <c r="AT301" s="141"/>
      <c r="AU301" s="141"/>
      <c r="AV301" s="141"/>
      <c r="AW301" s="141"/>
      <c r="GT301" s="141"/>
      <c r="GU301" s="141"/>
      <c r="GV301" s="141"/>
      <c r="GW301" s="141"/>
      <c r="GX301" s="141"/>
    </row>
    <row r="302" spans="1:206" s="99" customFormat="1" ht="19.5" customHeight="1">
      <c r="A302" s="314" t="s">
        <v>259</v>
      </c>
      <c r="B302" s="315"/>
      <c r="C302" s="142">
        <v>10</v>
      </c>
      <c r="D302" s="51">
        <v>100</v>
      </c>
      <c r="E302" s="142">
        <v>427</v>
      </c>
      <c r="F302" s="142">
        <v>427</v>
      </c>
      <c r="G302" s="142">
        <v>100</v>
      </c>
      <c r="H302" s="142">
        <v>0</v>
      </c>
      <c r="I302" s="142">
        <v>149</v>
      </c>
      <c r="J302" s="142">
        <v>125</v>
      </c>
      <c r="K302" s="142">
        <v>83.89261744966443</v>
      </c>
      <c r="L302" s="142">
        <v>24</v>
      </c>
      <c r="M302" s="142">
        <v>70576</v>
      </c>
      <c r="N302" s="142">
        <f>+N221</f>
        <v>65040</v>
      </c>
      <c r="O302" s="142">
        <v>70519</v>
      </c>
      <c r="P302" s="142">
        <v>97.69880853422</v>
      </c>
      <c r="Q302" s="288"/>
      <c r="R302" s="288"/>
      <c r="S302" s="288"/>
      <c r="T302" s="286"/>
      <c r="U302" s="227"/>
      <c r="V302" s="220"/>
      <c r="W302" s="231"/>
      <c r="X302" s="286"/>
      <c r="Y302" s="286"/>
      <c r="Z302" s="286"/>
      <c r="AA302" s="286"/>
      <c r="AB302" s="286"/>
      <c r="AC302" s="286"/>
      <c r="AD302" s="286"/>
      <c r="AE302" s="286"/>
      <c r="AF302" s="286"/>
      <c r="AG302" s="286"/>
      <c r="AH302" s="286"/>
      <c r="AI302" s="286"/>
      <c r="AJ302" s="286"/>
      <c r="AK302" s="286"/>
      <c r="AL302" s="286"/>
      <c r="AM302" s="141"/>
      <c r="AN302" s="141"/>
      <c r="AO302" s="141"/>
      <c r="AP302" s="141"/>
      <c r="AQ302" s="141"/>
      <c r="AR302" s="141"/>
      <c r="AS302" s="141"/>
      <c r="AT302" s="141"/>
      <c r="AU302" s="141"/>
      <c r="AV302" s="141"/>
      <c r="AW302" s="141"/>
      <c r="GT302" s="141"/>
      <c r="GU302" s="141"/>
      <c r="GV302" s="141"/>
      <c r="GW302" s="141"/>
      <c r="GX302" s="141"/>
    </row>
    <row r="303" spans="1:206" s="99" customFormat="1" ht="19.5" customHeight="1">
      <c r="A303" s="314" t="s">
        <v>260</v>
      </c>
      <c r="B303" s="315"/>
      <c r="C303" s="142">
        <v>16</v>
      </c>
      <c r="D303" s="51">
        <v>100</v>
      </c>
      <c r="E303" s="142">
        <v>524</v>
      </c>
      <c r="F303" s="142">
        <v>524</v>
      </c>
      <c r="G303" s="142">
        <v>100</v>
      </c>
      <c r="H303" s="142">
        <v>0</v>
      </c>
      <c r="I303" s="142">
        <v>1694</v>
      </c>
      <c r="J303" s="142">
        <v>1474</v>
      </c>
      <c r="K303" s="142">
        <v>87.01298701298701</v>
      </c>
      <c r="L303" s="142">
        <v>220</v>
      </c>
      <c r="M303" s="142">
        <v>94710</v>
      </c>
      <c r="N303" s="142">
        <f>+N249</f>
        <v>82811</v>
      </c>
      <c r="O303" s="142">
        <v>84423</v>
      </c>
      <c r="P303" s="142">
        <v>89.1384225530567</v>
      </c>
      <c r="Q303" s="288"/>
      <c r="R303" s="288"/>
      <c r="S303" s="288"/>
      <c r="T303" s="286"/>
      <c r="U303" s="227"/>
      <c r="V303" s="220"/>
      <c r="W303" s="231"/>
      <c r="X303" s="286"/>
      <c r="Y303" s="286"/>
      <c r="Z303" s="286"/>
      <c r="AA303" s="286"/>
      <c r="AB303" s="286"/>
      <c r="AC303" s="286"/>
      <c r="AD303" s="286"/>
      <c r="AE303" s="286"/>
      <c r="AF303" s="286"/>
      <c r="AG303" s="286"/>
      <c r="AH303" s="286"/>
      <c r="AI303" s="286"/>
      <c r="AJ303" s="286"/>
      <c r="AK303" s="286"/>
      <c r="AL303" s="286"/>
      <c r="AM303" s="141"/>
      <c r="AN303" s="141"/>
      <c r="AO303" s="141"/>
      <c r="AP303" s="141"/>
      <c r="AQ303" s="141"/>
      <c r="AR303" s="141"/>
      <c r="AS303" s="141"/>
      <c r="AT303" s="141"/>
      <c r="AU303" s="141"/>
      <c r="AV303" s="141"/>
      <c r="AW303" s="141"/>
      <c r="GT303" s="141"/>
      <c r="GU303" s="141"/>
      <c r="GV303" s="141"/>
      <c r="GW303" s="141"/>
      <c r="GX303" s="141"/>
    </row>
    <row r="304" spans="1:206" s="99" customFormat="1" ht="19.5" customHeight="1">
      <c r="A304" s="385" t="s">
        <v>261</v>
      </c>
      <c r="B304" s="386"/>
      <c r="C304" s="142">
        <v>23</v>
      </c>
      <c r="D304" s="51">
        <v>100</v>
      </c>
      <c r="E304" s="142">
        <v>597</v>
      </c>
      <c r="F304" s="142">
        <v>597</v>
      </c>
      <c r="G304" s="142">
        <v>100</v>
      </c>
      <c r="H304" s="142">
        <v>0</v>
      </c>
      <c r="I304" s="142">
        <v>843</v>
      </c>
      <c r="J304" s="142">
        <v>409</v>
      </c>
      <c r="K304" s="142">
        <v>48.517200474495844</v>
      </c>
      <c r="L304" s="142">
        <v>434</v>
      </c>
      <c r="M304" s="142">
        <v>106324</v>
      </c>
      <c r="N304" s="142">
        <f>+N284</f>
        <v>97721</v>
      </c>
      <c r="O304" s="142">
        <v>99821</v>
      </c>
      <c r="P304" s="142">
        <v>93.88378917271736</v>
      </c>
      <c r="Q304" s="288"/>
      <c r="R304" s="288"/>
      <c r="S304" s="288"/>
      <c r="T304" s="286"/>
      <c r="U304" s="227"/>
      <c r="V304" s="220"/>
      <c r="W304" s="231"/>
      <c r="X304" s="286"/>
      <c r="Y304" s="286"/>
      <c r="Z304" s="286"/>
      <c r="AA304" s="286"/>
      <c r="AB304" s="286"/>
      <c r="AC304" s="286"/>
      <c r="AD304" s="286"/>
      <c r="AE304" s="286"/>
      <c r="AF304" s="286"/>
      <c r="AG304" s="286"/>
      <c r="AH304" s="286"/>
      <c r="AI304" s="286"/>
      <c r="AJ304" s="286"/>
      <c r="AK304" s="286"/>
      <c r="AL304" s="286"/>
      <c r="AM304" s="141"/>
      <c r="AN304" s="141"/>
      <c r="AO304" s="141"/>
      <c r="AP304" s="141"/>
      <c r="AQ304" s="141"/>
      <c r="AR304" s="141"/>
      <c r="AS304" s="141"/>
      <c r="AT304" s="141"/>
      <c r="AU304" s="141"/>
      <c r="AV304" s="141"/>
      <c r="AW304" s="141"/>
      <c r="GT304" s="141"/>
      <c r="GU304" s="141"/>
      <c r="GV304" s="141"/>
      <c r="GW304" s="141"/>
      <c r="GX304" s="141"/>
    </row>
    <row r="305" spans="1:206" s="99" customFormat="1" ht="19.5" customHeight="1">
      <c r="A305" s="372" t="s">
        <v>152</v>
      </c>
      <c r="B305" s="373"/>
      <c r="C305" s="143">
        <v>142</v>
      </c>
      <c r="D305" s="55">
        <v>100</v>
      </c>
      <c r="E305" s="143">
        <v>4375</v>
      </c>
      <c r="F305" s="143">
        <v>4375</v>
      </c>
      <c r="G305" s="143">
        <v>100</v>
      </c>
      <c r="H305" s="143">
        <v>0</v>
      </c>
      <c r="I305" s="143">
        <v>9612</v>
      </c>
      <c r="J305" s="143">
        <v>7784</v>
      </c>
      <c r="K305" s="143">
        <v>80.98210570120683</v>
      </c>
      <c r="L305" s="143">
        <v>1828</v>
      </c>
      <c r="M305" s="143">
        <f>SUM(M294:M304)</f>
        <v>984245</v>
      </c>
      <c r="N305" s="143">
        <f>SUM(N294:N304)</f>
        <v>876934</v>
      </c>
      <c r="O305" s="143">
        <v>925587</v>
      </c>
      <c r="P305" s="143">
        <v>93.88729917056263</v>
      </c>
      <c r="Q305" s="289"/>
      <c r="R305" s="289"/>
      <c r="S305" s="289"/>
      <c r="T305" s="286"/>
      <c r="U305" s="227"/>
      <c r="V305" s="220"/>
      <c r="W305" s="231"/>
      <c r="X305" s="286"/>
      <c r="Y305" s="286"/>
      <c r="Z305" s="286"/>
      <c r="AA305" s="286"/>
      <c r="AB305" s="286"/>
      <c r="AC305" s="286"/>
      <c r="AD305" s="286"/>
      <c r="AE305" s="286"/>
      <c r="AF305" s="286"/>
      <c r="AG305" s="286"/>
      <c r="AH305" s="286"/>
      <c r="AI305" s="286"/>
      <c r="AJ305" s="286"/>
      <c r="AK305" s="286"/>
      <c r="AL305" s="286"/>
      <c r="AM305" s="141"/>
      <c r="AN305" s="141"/>
      <c r="AO305" s="141"/>
      <c r="AP305" s="141"/>
      <c r="AQ305" s="141"/>
      <c r="AR305" s="141"/>
      <c r="AS305" s="141"/>
      <c r="AT305" s="141"/>
      <c r="AU305" s="141"/>
      <c r="AV305" s="141"/>
      <c r="AW305" s="141"/>
      <c r="GT305" s="141"/>
      <c r="GU305" s="141"/>
      <c r="GV305" s="141"/>
      <c r="GW305" s="141"/>
      <c r="GX305" s="141"/>
    </row>
  </sheetData>
  <sheetProtection/>
  <mergeCells count="289">
    <mergeCell ref="D229:D231"/>
    <mergeCell ref="E292:E293"/>
    <mergeCell ref="F292:G292"/>
    <mergeCell ref="I292:I293"/>
    <mergeCell ref="J292:K292"/>
    <mergeCell ref="M292:M293"/>
    <mergeCell ref="B284:D284"/>
    <mergeCell ref="A286:P286"/>
    <mergeCell ref="A305:B305"/>
    <mergeCell ref="A291:B293"/>
    <mergeCell ref="C291:D291"/>
    <mergeCell ref="E291:G291"/>
    <mergeCell ref="H291:H293"/>
    <mergeCell ref="I291:K291"/>
    <mergeCell ref="L291:L293"/>
    <mergeCell ref="M291:P291"/>
    <mergeCell ref="A287:P287"/>
    <mergeCell ref="A288:P288"/>
    <mergeCell ref="A289:P289"/>
    <mergeCell ref="A304:B304"/>
    <mergeCell ref="A303:B303"/>
    <mergeCell ref="A302:B302"/>
    <mergeCell ref="A301:B301"/>
    <mergeCell ref="A300:B300"/>
    <mergeCell ref="A254:P254"/>
    <mergeCell ref="A255:P255"/>
    <mergeCell ref="B257:C258"/>
    <mergeCell ref="E257:H257"/>
    <mergeCell ref="I257:L257"/>
    <mergeCell ref="M257:P257"/>
    <mergeCell ref="E258:E259"/>
    <mergeCell ref="F258:G258"/>
    <mergeCell ref="H258:H259"/>
    <mergeCell ref="B259:C259"/>
    <mergeCell ref="L258:L259"/>
    <mergeCell ref="M258:M259"/>
    <mergeCell ref="I258:I259"/>
    <mergeCell ref="J258:K258"/>
    <mergeCell ref="A257:A259"/>
    <mergeCell ref="P210:P212"/>
    <mergeCell ref="J206:K206"/>
    <mergeCell ref="L206:L207"/>
    <mergeCell ref="M206:M207"/>
    <mergeCell ref="B221:D221"/>
    <mergeCell ref="F230:G230"/>
    <mergeCell ref="H230:H231"/>
    <mergeCell ref="I230:I231"/>
    <mergeCell ref="J230:K230"/>
    <mergeCell ref="L230:L231"/>
    <mergeCell ref="M230:M231"/>
    <mergeCell ref="A223:P223"/>
    <mergeCell ref="A224:P224"/>
    <mergeCell ref="A226:P226"/>
    <mergeCell ref="A227:P227"/>
    <mergeCell ref="B229:C230"/>
    <mergeCell ref="E229:H229"/>
    <mergeCell ref="I229:L229"/>
    <mergeCell ref="M229:P229"/>
    <mergeCell ref="E230:E231"/>
    <mergeCell ref="A229:A231"/>
    <mergeCell ref="B231:C231"/>
    <mergeCell ref="F206:G206"/>
    <mergeCell ref="H206:H207"/>
    <mergeCell ref="I206:I207"/>
    <mergeCell ref="B170:C170"/>
    <mergeCell ref="B197:D197"/>
    <mergeCell ref="A199:P199"/>
    <mergeCell ref="A200:P200"/>
    <mergeCell ref="M169:M170"/>
    <mergeCell ref="A202:P202"/>
    <mergeCell ref="A203:P203"/>
    <mergeCell ref="B205:C206"/>
    <mergeCell ref="E205:H205"/>
    <mergeCell ref="I205:L205"/>
    <mergeCell ref="M205:P205"/>
    <mergeCell ref="E206:E207"/>
    <mergeCell ref="B207:C207"/>
    <mergeCell ref="A168:A170"/>
    <mergeCell ref="A205:A207"/>
    <mergeCell ref="A165:P165"/>
    <mergeCell ref="H149:H150"/>
    <mergeCell ref="I149:I150"/>
    <mergeCell ref="J149:K149"/>
    <mergeCell ref="L149:L150"/>
    <mergeCell ref="M149:M150"/>
    <mergeCell ref="A166:P166"/>
    <mergeCell ref="B168:C169"/>
    <mergeCell ref="E168:H168"/>
    <mergeCell ref="I168:L168"/>
    <mergeCell ref="M168:P168"/>
    <mergeCell ref="E169:E170"/>
    <mergeCell ref="F169:G169"/>
    <mergeCell ref="H169:H170"/>
    <mergeCell ref="I169:I170"/>
    <mergeCell ref="J169:K169"/>
    <mergeCell ref="L169:L170"/>
    <mergeCell ref="A146:P146"/>
    <mergeCell ref="B148:C149"/>
    <mergeCell ref="E148:H148"/>
    <mergeCell ref="I148:L148"/>
    <mergeCell ref="M148:P148"/>
    <mergeCell ref="E149:E150"/>
    <mergeCell ref="F149:G149"/>
    <mergeCell ref="B150:C150"/>
    <mergeCell ref="A148:A150"/>
    <mergeCell ref="D148:D150"/>
    <mergeCell ref="B140:D140"/>
    <mergeCell ref="J116:K116"/>
    <mergeCell ref="L116:L117"/>
    <mergeCell ref="M116:M117"/>
    <mergeCell ref="A142:P142"/>
    <mergeCell ref="A143:P143"/>
    <mergeCell ref="A145:P145"/>
    <mergeCell ref="H116:H117"/>
    <mergeCell ref="I116:I117"/>
    <mergeCell ref="A113:P113"/>
    <mergeCell ref="B115:C116"/>
    <mergeCell ref="E115:H115"/>
    <mergeCell ref="I115:L115"/>
    <mergeCell ref="M115:P115"/>
    <mergeCell ref="E116:E117"/>
    <mergeCell ref="F116:G116"/>
    <mergeCell ref="A115:A117"/>
    <mergeCell ref="B117:C117"/>
    <mergeCell ref="L51:L52"/>
    <mergeCell ref="M51:M52"/>
    <mergeCell ref="A66:P66"/>
    <mergeCell ref="A67:P67"/>
    <mergeCell ref="A69:P69"/>
    <mergeCell ref="H51:H52"/>
    <mergeCell ref="I51:I52"/>
    <mergeCell ref="A70:P70"/>
    <mergeCell ref="B72:C73"/>
    <mergeCell ref="E72:H72"/>
    <mergeCell ref="I72:L72"/>
    <mergeCell ref="M72:P72"/>
    <mergeCell ref="E73:E74"/>
    <mergeCell ref="F73:G73"/>
    <mergeCell ref="H73:H74"/>
    <mergeCell ref="I73:I74"/>
    <mergeCell ref="J73:K73"/>
    <mergeCell ref="L73:L74"/>
    <mergeCell ref="M73:M74"/>
    <mergeCell ref="B74:C74"/>
    <mergeCell ref="A72:A74"/>
    <mergeCell ref="D72:D74"/>
    <mergeCell ref="N73:P73"/>
    <mergeCell ref="N292:P292"/>
    <mergeCell ref="A1:P1"/>
    <mergeCell ref="A2:P2"/>
    <mergeCell ref="A4:P4"/>
    <mergeCell ref="A5:P5"/>
    <mergeCell ref="B7:C8"/>
    <mergeCell ref="E7:H7"/>
    <mergeCell ref="I7:L7"/>
    <mergeCell ref="M7:P7"/>
    <mergeCell ref="E8:E9"/>
    <mergeCell ref="F8:G8"/>
    <mergeCell ref="H8:H9"/>
    <mergeCell ref="I8:I9"/>
    <mergeCell ref="J8:K8"/>
    <mergeCell ref="L8:L9"/>
    <mergeCell ref="M8:M9"/>
    <mergeCell ref="B9:C9"/>
    <mergeCell ref="A7:A9"/>
    <mergeCell ref="D7:D9"/>
    <mergeCell ref="N8:P8"/>
    <mergeCell ref="A29:P29"/>
    <mergeCell ref="A31:P31"/>
    <mergeCell ref="A32:P32"/>
    <mergeCell ref="B34:C35"/>
    <mergeCell ref="B26:D26"/>
    <mergeCell ref="A28:P28"/>
    <mergeCell ref="N91:P91"/>
    <mergeCell ref="N116:P116"/>
    <mergeCell ref="N149:P149"/>
    <mergeCell ref="N169:P169"/>
    <mergeCell ref="N206:P206"/>
    <mergeCell ref="N230:P230"/>
    <mergeCell ref="N258:P258"/>
    <mergeCell ref="E34:H34"/>
    <mergeCell ref="I34:L34"/>
    <mergeCell ref="M34:P34"/>
    <mergeCell ref="E35:E36"/>
    <mergeCell ref="F35:G35"/>
    <mergeCell ref="B36:C36"/>
    <mergeCell ref="A34:A36"/>
    <mergeCell ref="N35:P35"/>
    <mergeCell ref="B42:D42"/>
    <mergeCell ref="A44:P44"/>
    <mergeCell ref="A45:P45"/>
    <mergeCell ref="M35:M36"/>
    <mergeCell ref="A47:P47"/>
    <mergeCell ref="A48:P48"/>
    <mergeCell ref="B50:C51"/>
    <mergeCell ref="B82:D82"/>
    <mergeCell ref="A84:P84"/>
    <mergeCell ref="A85:P85"/>
    <mergeCell ref="A87:P87"/>
    <mergeCell ref="A88:P88"/>
    <mergeCell ref="B90:C91"/>
    <mergeCell ref="E90:H90"/>
    <mergeCell ref="I90:L90"/>
    <mergeCell ref="D34:D36"/>
    <mergeCell ref="D50:D52"/>
    <mergeCell ref="E50:H50"/>
    <mergeCell ref="I50:L50"/>
    <mergeCell ref="M50:P50"/>
    <mergeCell ref="E51:E52"/>
    <mergeCell ref="F51:G51"/>
    <mergeCell ref="A50:A52"/>
    <mergeCell ref="B52:C52"/>
    <mergeCell ref="H35:H36"/>
    <mergeCell ref="I35:I36"/>
    <mergeCell ref="J35:K35"/>
    <mergeCell ref="L35:L36"/>
    <mergeCell ref="N51:P51"/>
    <mergeCell ref="B64:D64"/>
    <mergeCell ref="J51:K51"/>
    <mergeCell ref="B249:D249"/>
    <mergeCell ref="A251:P251"/>
    <mergeCell ref="A252:P252"/>
    <mergeCell ref="D168:D170"/>
    <mergeCell ref="D205:D207"/>
    <mergeCell ref="B160:D160"/>
    <mergeCell ref="A162:P162"/>
    <mergeCell ref="A163:P163"/>
    <mergeCell ref="A90:A92"/>
    <mergeCell ref="D90:D92"/>
    <mergeCell ref="D115:D117"/>
    <mergeCell ref="M90:P90"/>
    <mergeCell ref="E91:E92"/>
    <mergeCell ref="F91:G91"/>
    <mergeCell ref="B92:C92"/>
    <mergeCell ref="B107:D107"/>
    <mergeCell ref="A109:P109"/>
    <mergeCell ref="A110:P110"/>
    <mergeCell ref="M91:M92"/>
    <mergeCell ref="H91:H92"/>
    <mergeCell ref="I91:I92"/>
    <mergeCell ref="J91:K91"/>
    <mergeCell ref="L91:L92"/>
    <mergeCell ref="A112:P112"/>
    <mergeCell ref="A299:B299"/>
    <mergeCell ref="A298:B298"/>
    <mergeCell ref="A297:B297"/>
    <mergeCell ref="A296:B296"/>
    <mergeCell ref="A295:B295"/>
    <mergeCell ref="A294:B294"/>
    <mergeCell ref="D257:D259"/>
    <mergeCell ref="C292:C293"/>
    <mergeCell ref="D292:D293"/>
    <mergeCell ref="Q7:S7"/>
    <mergeCell ref="Q8:Q9"/>
    <mergeCell ref="R8:S8"/>
    <mergeCell ref="Q34:S34"/>
    <mergeCell ref="Q35:Q36"/>
    <mergeCell ref="R35:S35"/>
    <mergeCell ref="Q50:S50"/>
    <mergeCell ref="Q51:Q52"/>
    <mergeCell ref="R51:S51"/>
    <mergeCell ref="Q72:S72"/>
    <mergeCell ref="Q73:Q74"/>
    <mergeCell ref="R73:S73"/>
    <mergeCell ref="Q90:S90"/>
    <mergeCell ref="Q91:Q92"/>
    <mergeCell ref="R91:S91"/>
    <mergeCell ref="Q115:S115"/>
    <mergeCell ref="Q116:Q117"/>
    <mergeCell ref="R116:S116"/>
    <mergeCell ref="Q148:S148"/>
    <mergeCell ref="Q149:Q150"/>
    <mergeCell ref="R149:S149"/>
    <mergeCell ref="Q168:S168"/>
    <mergeCell ref="Q169:Q170"/>
    <mergeCell ref="R169:S169"/>
    <mergeCell ref="Q205:S205"/>
    <mergeCell ref="Q206:Q207"/>
    <mergeCell ref="R206:S206"/>
    <mergeCell ref="S210:S212"/>
    <mergeCell ref="Q229:S229"/>
    <mergeCell ref="Q230:Q231"/>
    <mergeCell ref="R230:S230"/>
    <mergeCell ref="Q257:S257"/>
    <mergeCell ref="Q258:Q259"/>
    <mergeCell ref="R258:S258"/>
    <mergeCell ref="Q291:S291"/>
    <mergeCell ref="Q292:Q293"/>
    <mergeCell ref="R292:S292"/>
  </mergeCells>
  <conditionalFormatting sqref="P1:P7 P10:P34 P37:P50 P53:P72 P75:P90 P93:P115 P118:P148 P151:P168 P171:P205 P208:P229 P232:P257 P260:P291 P294:P65536">
    <cfRule type="cellIs" priority="21" dxfId="0" operator="greaterThan">
      <formula>97</formula>
    </cfRule>
  </conditionalFormatting>
  <conditionalFormatting sqref="S1:S65536">
    <cfRule type="cellIs" priority="19" dxfId="0" operator="greaterThan">
      <formula>97</formula>
    </cfRule>
  </conditionalFormatting>
  <conditionalFormatting sqref="V10:V305">
    <cfRule type="cellIs" priority="18" dxfId="25" operator="greaterThan" stopIfTrue="1">
      <formula>99.5</formula>
    </cfRule>
  </conditionalFormatting>
  <conditionalFormatting sqref="P293">
    <cfRule type="cellIs" priority="1" dxfId="0" operator="greaterThan" stopIfTrue="1">
      <formula>97</formula>
    </cfRule>
  </conditionalFormatting>
  <conditionalFormatting sqref="P9">
    <cfRule type="cellIs" priority="12" dxfId="0" operator="greaterThan" stopIfTrue="1">
      <formula>97</formula>
    </cfRule>
  </conditionalFormatting>
  <conditionalFormatting sqref="P36">
    <cfRule type="cellIs" priority="11" dxfId="0" operator="greaterThan" stopIfTrue="1">
      <formula>97</formula>
    </cfRule>
  </conditionalFormatting>
  <conditionalFormatting sqref="P52">
    <cfRule type="cellIs" priority="10" dxfId="0" operator="greaterThan" stopIfTrue="1">
      <formula>97</formula>
    </cfRule>
  </conditionalFormatting>
  <conditionalFormatting sqref="P74">
    <cfRule type="cellIs" priority="9" dxfId="0" operator="greaterThan" stopIfTrue="1">
      <formula>97</formula>
    </cfRule>
  </conditionalFormatting>
  <conditionalFormatting sqref="P92">
    <cfRule type="cellIs" priority="8" dxfId="0" operator="greaterThan" stopIfTrue="1">
      <formula>97</formula>
    </cfRule>
  </conditionalFormatting>
  <conditionalFormatting sqref="P117">
    <cfRule type="cellIs" priority="7" dxfId="0" operator="greaterThan" stopIfTrue="1">
      <formula>97</formula>
    </cfRule>
  </conditionalFormatting>
  <conditionalFormatting sqref="P150">
    <cfRule type="cellIs" priority="6" dxfId="0" operator="greaterThan" stopIfTrue="1">
      <formula>97</formula>
    </cfRule>
  </conditionalFormatting>
  <conditionalFormatting sqref="P170">
    <cfRule type="cellIs" priority="5" dxfId="0" operator="greaterThan" stopIfTrue="1">
      <formula>97</formula>
    </cfRule>
  </conditionalFormatting>
  <conditionalFormatting sqref="P207">
    <cfRule type="cellIs" priority="4" dxfId="0" operator="greaterThan" stopIfTrue="1">
      <formula>97</formula>
    </cfRule>
  </conditionalFormatting>
  <conditionalFormatting sqref="P231">
    <cfRule type="cellIs" priority="3" dxfId="0" operator="greaterThan" stopIfTrue="1">
      <formula>97</formula>
    </cfRule>
  </conditionalFormatting>
  <conditionalFormatting sqref="P259">
    <cfRule type="cellIs" priority="2" dxfId="0" operator="greaterThan" stopIfTrue="1">
      <formula>97</formula>
    </cfRule>
  </conditionalFormatting>
  <printOptions horizontalCentered="1"/>
  <pageMargins left="0.45" right="0.25" top="1.25" bottom="0.25" header="0.25" footer="0.25"/>
  <pageSetup horizontalDpi="600" verticalDpi="600" orientation="landscape" paperSize="9" scale="93" r:id="rId3"/>
  <rowBreaks count="9" manualBreakCount="9">
    <brk id="42" max="15" man="1"/>
    <brk id="82" max="15" man="1"/>
    <brk id="107" max="15" man="1"/>
    <brk id="140" max="15" man="1"/>
    <brk id="160" max="15" man="1"/>
    <brk id="197" max="15" man="1"/>
    <brk id="221" max="15" man="1"/>
    <brk id="249" max="15" man="1"/>
    <brk id="284" max="1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Q279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3.421875" style="1" customWidth="1"/>
    <col min="2" max="2" width="4.28125" style="1" customWidth="1"/>
    <col min="3" max="3" width="21.421875" style="1" customWidth="1"/>
    <col min="4" max="4" width="23.57421875" style="1" customWidth="1"/>
    <col min="5" max="6" width="10.7109375" style="1" customWidth="1"/>
    <col min="7" max="7" width="6.7109375" style="1" customWidth="1"/>
    <col min="8" max="8" width="10.57421875" style="1" customWidth="1"/>
    <col min="9" max="10" width="10.7109375" style="1" customWidth="1"/>
    <col min="11" max="11" width="6.7109375" style="1" customWidth="1"/>
    <col min="12" max="12" width="10.7109375" style="1" customWidth="1"/>
    <col min="13" max="15" width="11.7109375" style="1" customWidth="1"/>
    <col min="16" max="16" width="6.7109375" style="1" customWidth="1"/>
    <col min="17" max="17" width="22.7109375" style="1" customWidth="1"/>
    <col min="18" max="16384" width="9.140625" style="1" customWidth="1"/>
  </cols>
  <sheetData>
    <row r="1" spans="2:17" ht="15">
      <c r="B1" s="392" t="s">
        <v>184</v>
      </c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</row>
    <row r="2" spans="2:17" ht="15">
      <c r="B2" s="393" t="s">
        <v>185</v>
      </c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</row>
    <row r="3" spans="2:12" ht="15.75" thickBot="1">
      <c r="B3" s="2"/>
      <c r="C3" s="2"/>
      <c r="D3" s="2"/>
      <c r="E3" s="3"/>
      <c r="F3" s="3"/>
      <c r="G3" s="3"/>
      <c r="H3" s="2"/>
      <c r="I3" s="2"/>
      <c r="J3" s="2"/>
      <c r="K3" s="2"/>
      <c r="L3" s="2"/>
    </row>
    <row r="4" spans="2:17" ht="15">
      <c r="B4" s="394" t="s">
        <v>65</v>
      </c>
      <c r="C4" s="395"/>
      <c r="D4" s="4"/>
      <c r="E4" s="400" t="s">
        <v>186</v>
      </c>
      <c r="F4" s="401"/>
      <c r="G4" s="401"/>
      <c r="H4" s="402"/>
      <c r="I4" s="400" t="s">
        <v>147</v>
      </c>
      <c r="J4" s="401"/>
      <c r="K4" s="401"/>
      <c r="L4" s="402"/>
      <c r="M4" s="403" t="s">
        <v>187</v>
      </c>
      <c r="N4" s="403"/>
      <c r="O4" s="403"/>
      <c r="P4" s="403"/>
      <c r="Q4" s="5" t="s">
        <v>188</v>
      </c>
    </row>
    <row r="5" spans="2:17" ht="15" customHeight="1">
      <c r="B5" s="396"/>
      <c r="C5" s="397"/>
      <c r="D5" s="6" t="s">
        <v>189</v>
      </c>
      <c r="E5" s="387" t="s">
        <v>148</v>
      </c>
      <c r="F5" s="389" t="s">
        <v>149</v>
      </c>
      <c r="G5" s="389"/>
      <c r="H5" s="390" t="s">
        <v>16</v>
      </c>
      <c r="I5" s="387" t="s">
        <v>148</v>
      </c>
      <c r="J5" s="389" t="s">
        <v>149</v>
      </c>
      <c r="K5" s="389"/>
      <c r="L5" s="390" t="s">
        <v>16</v>
      </c>
      <c r="M5" s="318" t="s">
        <v>249</v>
      </c>
      <c r="N5" s="344" t="s">
        <v>190</v>
      </c>
      <c r="O5" s="345"/>
      <c r="P5" s="346"/>
      <c r="Q5" s="7" t="s">
        <v>191</v>
      </c>
    </row>
    <row r="6" spans="2:17" ht="23.25" thickBot="1">
      <c r="B6" s="398"/>
      <c r="C6" s="399"/>
      <c r="D6" s="8" t="s">
        <v>190</v>
      </c>
      <c r="E6" s="388"/>
      <c r="F6" s="9" t="s">
        <v>192</v>
      </c>
      <c r="G6" s="10" t="s">
        <v>150</v>
      </c>
      <c r="H6" s="391"/>
      <c r="I6" s="388"/>
      <c r="J6" s="9" t="s">
        <v>192</v>
      </c>
      <c r="K6" s="10" t="s">
        <v>150</v>
      </c>
      <c r="L6" s="391"/>
      <c r="M6" s="320"/>
      <c r="N6" s="303" t="s">
        <v>262</v>
      </c>
      <c r="O6" s="303" t="s">
        <v>263</v>
      </c>
      <c r="P6" s="304" t="s">
        <v>150</v>
      </c>
      <c r="Q6" s="11" t="s">
        <v>152</v>
      </c>
    </row>
    <row r="7" spans="2:17" ht="15">
      <c r="B7" s="12">
        <v>1</v>
      </c>
      <c r="C7" s="13" t="s">
        <v>83</v>
      </c>
      <c r="D7" s="14">
        <f>+B30+B54+B69+B86+B105</f>
        <v>43</v>
      </c>
      <c r="E7" s="15">
        <f>+E32+E56+E71+E88+E107</f>
        <v>1641</v>
      </c>
      <c r="F7" s="15">
        <f>+F32+F56+F71+F88+F107</f>
        <v>1641</v>
      </c>
      <c r="G7" s="15">
        <f aca="true" t="shared" si="0" ref="G7:G12">+F7/E7*100</f>
        <v>100</v>
      </c>
      <c r="H7" s="15">
        <f aca="true" t="shared" si="1" ref="H7:H12">+E7-F7</f>
        <v>0</v>
      </c>
      <c r="I7" s="15">
        <f>+I32+I56+I71+I88+I107</f>
        <v>4114</v>
      </c>
      <c r="J7" s="15">
        <f>+J32+J56+J71+J88+J107</f>
        <v>3337</v>
      </c>
      <c r="K7" s="15">
        <f aca="true" t="shared" si="2" ref="K7:K12">+J7/I7*100</f>
        <v>81.11327175498299</v>
      </c>
      <c r="L7" s="15">
        <f aca="true" t="shared" si="3" ref="L7:L12">+I7-J7</f>
        <v>777</v>
      </c>
      <c r="M7" s="15">
        <f>+M32+M56+M71+M88+M107</f>
        <v>456420</v>
      </c>
      <c r="N7" s="15">
        <f>+N32+N56+N71+N88+N107</f>
        <v>407591</v>
      </c>
      <c r="O7" s="15">
        <f>+O32+O56+O71+O88+O107</f>
        <v>423885</v>
      </c>
      <c r="P7" s="15">
        <f aca="true" t="shared" si="4" ref="P7:P12">+O7/M7*100</f>
        <v>92.8716971210727</v>
      </c>
      <c r="Q7" s="16">
        <v>1641</v>
      </c>
    </row>
    <row r="8" spans="2:17" ht="15">
      <c r="B8" s="18">
        <f>B7+1</f>
        <v>2</v>
      </c>
      <c r="C8" s="19" t="s">
        <v>136</v>
      </c>
      <c r="D8" s="20">
        <f>+B134</f>
        <v>19</v>
      </c>
      <c r="E8" s="21">
        <f>+E136</f>
        <v>500</v>
      </c>
      <c r="F8" s="21">
        <f>+F136</f>
        <v>500</v>
      </c>
      <c r="G8" s="21">
        <f t="shared" si="0"/>
        <v>100</v>
      </c>
      <c r="H8" s="21">
        <f t="shared" si="1"/>
        <v>0</v>
      </c>
      <c r="I8" s="21">
        <f>+I136</f>
        <v>2007</v>
      </c>
      <c r="J8" s="21">
        <f>+J136</f>
        <v>1873</v>
      </c>
      <c r="K8" s="21">
        <f t="shared" si="2"/>
        <v>93.3233682112606</v>
      </c>
      <c r="L8" s="21">
        <f t="shared" si="3"/>
        <v>134</v>
      </c>
      <c r="M8" s="21">
        <f>+M136</f>
        <v>92803</v>
      </c>
      <c r="N8" s="21">
        <f>+N136</f>
        <v>106672</v>
      </c>
      <c r="O8" s="21">
        <f>+O136</f>
        <v>112008</v>
      </c>
      <c r="P8" s="21">
        <f t="shared" si="4"/>
        <v>120.69437410428543</v>
      </c>
      <c r="Q8" s="22">
        <v>500</v>
      </c>
    </row>
    <row r="9" spans="2:17" ht="15">
      <c r="B9" s="18">
        <f>B8+1</f>
        <v>3</v>
      </c>
      <c r="C9" s="19" t="s">
        <v>109</v>
      </c>
      <c r="D9" s="20">
        <f>+B151</f>
        <v>7</v>
      </c>
      <c r="E9" s="21">
        <f>+E154</f>
        <v>117</v>
      </c>
      <c r="F9" s="21">
        <f>+F154</f>
        <v>117</v>
      </c>
      <c r="G9" s="21">
        <f t="shared" si="0"/>
        <v>100</v>
      </c>
      <c r="H9" s="21">
        <f t="shared" si="1"/>
        <v>0</v>
      </c>
      <c r="I9" s="21">
        <f>+I154</f>
        <v>300</v>
      </c>
      <c r="J9" s="21">
        <f>+J154</f>
        <v>264</v>
      </c>
      <c r="K9" s="21">
        <f t="shared" si="2"/>
        <v>88</v>
      </c>
      <c r="L9" s="21">
        <f t="shared" si="3"/>
        <v>36</v>
      </c>
      <c r="M9" s="21">
        <f>+M154</f>
        <v>36850</v>
      </c>
      <c r="N9" s="21">
        <f>+N154</f>
        <v>36219</v>
      </c>
      <c r="O9" s="21">
        <f>+O154</f>
        <v>37096</v>
      </c>
      <c r="P9" s="21">
        <f t="shared" si="4"/>
        <v>100.66757123473542</v>
      </c>
      <c r="Q9" s="22">
        <v>132</v>
      </c>
    </row>
    <row r="10" spans="2:17" ht="15">
      <c r="B10" s="18">
        <f>B9+1</f>
        <v>4</v>
      </c>
      <c r="C10" s="19" t="s">
        <v>52</v>
      </c>
      <c r="D10" s="20">
        <f>+B185</f>
        <v>23</v>
      </c>
      <c r="E10" s="21">
        <f>+E187</f>
        <v>597</v>
      </c>
      <c r="F10" s="21">
        <f>+F187</f>
        <v>597</v>
      </c>
      <c r="G10" s="21">
        <f t="shared" si="0"/>
        <v>100</v>
      </c>
      <c r="H10" s="21">
        <f t="shared" si="1"/>
        <v>0</v>
      </c>
      <c r="I10" s="21">
        <f>+I187</f>
        <v>843</v>
      </c>
      <c r="J10" s="21">
        <f>+J187</f>
        <v>409</v>
      </c>
      <c r="K10" s="21">
        <f t="shared" si="2"/>
        <v>48.517200474495844</v>
      </c>
      <c r="L10" s="21">
        <f t="shared" si="3"/>
        <v>434</v>
      </c>
      <c r="M10" s="21">
        <f>+M187</f>
        <v>106324</v>
      </c>
      <c r="N10" s="21">
        <f>+N187</f>
        <v>97721</v>
      </c>
      <c r="O10" s="21">
        <f>+O187</f>
        <v>99821</v>
      </c>
      <c r="P10" s="21">
        <f t="shared" si="4"/>
        <v>93.88378917271736</v>
      </c>
      <c r="Q10" s="22">
        <v>597</v>
      </c>
    </row>
    <row r="11" spans="2:17" ht="15">
      <c r="B11" s="18">
        <f>B10+1</f>
        <v>5</v>
      </c>
      <c r="C11" s="19" t="s">
        <v>49</v>
      </c>
      <c r="D11" s="20">
        <f>+B209+B229</f>
        <v>24</v>
      </c>
      <c r="E11" s="21">
        <f>+E211+E231</f>
        <v>569</v>
      </c>
      <c r="F11" s="21">
        <f>+F211+F231</f>
        <v>569</v>
      </c>
      <c r="G11" s="21">
        <f t="shared" si="0"/>
        <v>100</v>
      </c>
      <c r="H11" s="21">
        <f t="shared" si="1"/>
        <v>0</v>
      </c>
      <c r="I11" s="21">
        <f>+I211+I231</f>
        <v>505</v>
      </c>
      <c r="J11" s="21">
        <f>+J211+J231</f>
        <v>302</v>
      </c>
      <c r="K11" s="21">
        <f t="shared" si="2"/>
        <v>59.8019801980198</v>
      </c>
      <c r="L11" s="21">
        <f t="shared" si="3"/>
        <v>203</v>
      </c>
      <c r="M11" s="21">
        <f>+M211+M231</f>
        <v>126562</v>
      </c>
      <c r="N11" s="21">
        <f>+N211+N231</f>
        <v>80880</v>
      </c>
      <c r="O11" s="21">
        <f>+O211+O231</f>
        <v>97835</v>
      </c>
      <c r="P11" s="21">
        <f t="shared" si="4"/>
        <v>77.30203378581248</v>
      </c>
      <c r="Q11" s="22">
        <v>569</v>
      </c>
    </row>
    <row r="12" spans="2:17" ht="15">
      <c r="B12" s="18">
        <f>B11+1</f>
        <v>6</v>
      </c>
      <c r="C12" s="19" t="s">
        <v>2</v>
      </c>
      <c r="D12" s="20">
        <f>+B251+B277</f>
        <v>26</v>
      </c>
      <c r="E12" s="21">
        <f>+E253+E279</f>
        <v>951</v>
      </c>
      <c r="F12" s="21">
        <f>+F253+F279</f>
        <v>951</v>
      </c>
      <c r="G12" s="21">
        <f t="shared" si="0"/>
        <v>100</v>
      </c>
      <c r="H12" s="21">
        <f t="shared" si="1"/>
        <v>0</v>
      </c>
      <c r="I12" s="21">
        <f>+I253+I279</f>
        <v>1843</v>
      </c>
      <c r="J12" s="21">
        <f>+J253+J279</f>
        <v>1599</v>
      </c>
      <c r="K12" s="21">
        <f t="shared" si="2"/>
        <v>86.76071622354856</v>
      </c>
      <c r="L12" s="21">
        <f t="shared" si="3"/>
        <v>244</v>
      </c>
      <c r="M12" s="21">
        <f>+M253+M279</f>
        <v>165286</v>
      </c>
      <c r="N12" s="21">
        <f>+N253+N279</f>
        <v>147851</v>
      </c>
      <c r="O12" s="21">
        <f>+O253+O279</f>
        <v>154942</v>
      </c>
      <c r="P12" s="21">
        <f t="shared" si="4"/>
        <v>93.74175671260724</v>
      </c>
      <c r="Q12" s="22">
        <v>951</v>
      </c>
    </row>
    <row r="13" spans="2:17" ht="15.75" thickBot="1">
      <c r="B13" s="18"/>
      <c r="C13" s="19"/>
      <c r="D13" s="20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2"/>
    </row>
    <row r="14" spans="2:17" ht="15.75" thickBot="1">
      <c r="B14" s="404" t="s">
        <v>152</v>
      </c>
      <c r="C14" s="405"/>
      <c r="D14" s="24">
        <f>SUM(D7:D12)</f>
        <v>142</v>
      </c>
      <c r="E14" s="25">
        <f>SUM(E7:E12)</f>
        <v>4375</v>
      </c>
      <c r="F14" s="25">
        <f>SUM(F7:F12)</f>
        <v>4375</v>
      </c>
      <c r="G14" s="26">
        <f>+F14/E14*100</f>
        <v>100</v>
      </c>
      <c r="H14" s="25">
        <f>SUM(H7:H12)</f>
        <v>0</v>
      </c>
      <c r="I14" s="25">
        <f>SUM(I7:I12)</f>
        <v>9612</v>
      </c>
      <c r="J14" s="25">
        <f>SUM(J7:J12)</f>
        <v>7784</v>
      </c>
      <c r="K14" s="26">
        <f>+J14/I14*100</f>
        <v>80.98210570120683</v>
      </c>
      <c r="L14" s="25">
        <f>SUM(L7:L12)</f>
        <v>1828</v>
      </c>
      <c r="M14" s="25">
        <f>SUM(M7:M12)</f>
        <v>984245</v>
      </c>
      <c r="N14" s="25">
        <f>SUM(N7:N12)</f>
        <v>876934</v>
      </c>
      <c r="O14" s="25">
        <f>SUM(O7:O12)</f>
        <v>925587</v>
      </c>
      <c r="P14" s="26">
        <f>+O14/M14*100</f>
        <v>94.04030500535944</v>
      </c>
      <c r="Q14" s="27">
        <f>SUM(Q7:Q12)</f>
        <v>4390</v>
      </c>
    </row>
    <row r="15" spans="2:17" ht="15">
      <c r="B15" s="406" t="s">
        <v>64</v>
      </c>
      <c r="C15" s="406"/>
      <c r="D15" s="406"/>
      <c r="E15" s="406"/>
      <c r="F15" s="406"/>
      <c r="G15" s="406"/>
      <c r="H15" s="406"/>
      <c r="I15" s="28"/>
      <c r="J15" s="28"/>
      <c r="K15" s="28"/>
      <c r="L15" s="28"/>
      <c r="M15" s="29"/>
      <c r="N15" s="29"/>
      <c r="O15" s="29"/>
      <c r="P15" s="29"/>
      <c r="Q15" s="29"/>
    </row>
    <row r="16" spans="2:17" ht="15">
      <c r="B16" s="393"/>
      <c r="C16" s="393"/>
      <c r="D16" s="393"/>
      <c r="E16" s="393"/>
      <c r="F16" s="393"/>
      <c r="G16" s="393"/>
      <c r="H16" s="393"/>
      <c r="I16" s="393"/>
      <c r="J16" s="393"/>
      <c r="K16" s="393"/>
      <c r="L16" s="393"/>
      <c r="M16" s="393"/>
      <c r="N16" s="393"/>
      <c r="O16" s="393"/>
      <c r="P16" s="393"/>
      <c r="Q16" s="393"/>
    </row>
    <row r="17" spans="2:17" ht="15">
      <c r="B17" s="393"/>
      <c r="C17" s="393"/>
      <c r="D17" s="393"/>
      <c r="E17" s="393"/>
      <c r="F17" s="393"/>
      <c r="G17" s="393"/>
      <c r="H17" s="393"/>
      <c r="I17" s="393"/>
      <c r="J17" s="393"/>
      <c r="K17" s="393"/>
      <c r="L17" s="393"/>
      <c r="M17" s="393"/>
      <c r="N17" s="393"/>
      <c r="O17" s="393"/>
      <c r="P17" s="393"/>
      <c r="Q17" s="393"/>
    </row>
    <row r="18" spans="5:12" ht="15">
      <c r="E18" s="30"/>
      <c r="F18" s="30"/>
      <c r="G18" s="17"/>
      <c r="H18" s="31"/>
      <c r="I18" s="31"/>
      <c r="J18" s="31"/>
      <c r="K18" s="31"/>
      <c r="L18" s="31"/>
    </row>
    <row r="19" spans="2:16" ht="15.75" thickBot="1">
      <c r="B19" s="1" t="s">
        <v>193</v>
      </c>
      <c r="M19" s="407"/>
      <c r="N19" s="407"/>
      <c r="O19" s="407"/>
      <c r="P19" s="32"/>
    </row>
    <row r="20" spans="2:17" ht="15">
      <c r="B20" s="394" t="s">
        <v>194</v>
      </c>
      <c r="C20" s="395"/>
      <c r="D20" s="4"/>
      <c r="E20" s="400" t="s">
        <v>186</v>
      </c>
      <c r="F20" s="401"/>
      <c r="G20" s="401"/>
      <c r="H20" s="402"/>
      <c r="I20" s="400" t="s">
        <v>147</v>
      </c>
      <c r="J20" s="401"/>
      <c r="K20" s="401"/>
      <c r="L20" s="402"/>
      <c r="M20" s="403" t="s">
        <v>187</v>
      </c>
      <c r="N20" s="403"/>
      <c r="O20" s="403"/>
      <c r="P20" s="403"/>
      <c r="Q20" s="5" t="s">
        <v>64</v>
      </c>
    </row>
    <row r="21" spans="2:17" ht="15">
      <c r="B21" s="396"/>
      <c r="C21" s="397"/>
      <c r="D21" s="6"/>
      <c r="E21" s="387" t="s">
        <v>148</v>
      </c>
      <c r="F21" s="389" t="s">
        <v>149</v>
      </c>
      <c r="G21" s="389"/>
      <c r="H21" s="390" t="s">
        <v>16</v>
      </c>
      <c r="I21" s="387" t="s">
        <v>148</v>
      </c>
      <c r="J21" s="389" t="s">
        <v>149</v>
      </c>
      <c r="K21" s="389"/>
      <c r="L21" s="390" t="s">
        <v>16</v>
      </c>
      <c r="M21" s="318" t="s">
        <v>249</v>
      </c>
      <c r="N21" s="344" t="s">
        <v>190</v>
      </c>
      <c r="O21" s="345"/>
      <c r="P21" s="346"/>
      <c r="Q21" s="7" t="s">
        <v>195</v>
      </c>
    </row>
    <row r="22" spans="2:17" ht="23.25" thickBot="1">
      <c r="B22" s="398"/>
      <c r="C22" s="399"/>
      <c r="D22" s="8"/>
      <c r="E22" s="388"/>
      <c r="F22" s="9" t="s">
        <v>192</v>
      </c>
      <c r="G22" s="10" t="s">
        <v>150</v>
      </c>
      <c r="H22" s="391"/>
      <c r="I22" s="388"/>
      <c r="J22" s="9" t="s">
        <v>192</v>
      </c>
      <c r="K22" s="10" t="s">
        <v>150</v>
      </c>
      <c r="L22" s="391"/>
      <c r="M22" s="320"/>
      <c r="N22" s="303" t="s">
        <v>262</v>
      </c>
      <c r="O22" s="303" t="s">
        <v>263</v>
      </c>
      <c r="P22" s="304" t="s">
        <v>150</v>
      </c>
      <c r="Q22" s="11" t="s">
        <v>196</v>
      </c>
    </row>
    <row r="23" spans="2:17" ht="15">
      <c r="B23" s="12">
        <v>1</v>
      </c>
      <c r="C23" s="13" t="s">
        <v>76</v>
      </c>
      <c r="D23" s="13"/>
      <c r="E23" s="15">
        <f>+reg8!E54</f>
        <v>54</v>
      </c>
      <c r="F23" s="15">
        <f>+reg8!F54</f>
        <v>54</v>
      </c>
      <c r="G23" s="21">
        <f aca="true" t="shared" si="5" ref="G23:G30">+F23/E23*100</f>
        <v>100</v>
      </c>
      <c r="H23" s="21">
        <f aca="true" t="shared" si="6" ref="H23:H30">+E23-F23</f>
        <v>0</v>
      </c>
      <c r="I23" s="15">
        <f>+reg8!I54</f>
        <v>54</v>
      </c>
      <c r="J23" s="15">
        <f>+reg8!J54</f>
        <v>42</v>
      </c>
      <c r="K23" s="21">
        <f aca="true" t="shared" si="7" ref="K23:K30">+J23/I23*100</f>
        <v>77.77777777777779</v>
      </c>
      <c r="L23" s="21">
        <f aca="true" t="shared" si="8" ref="L23:L30">+I23-J23</f>
        <v>12</v>
      </c>
      <c r="M23" s="15">
        <f>+reg8!M54</f>
        <v>12768</v>
      </c>
      <c r="N23" s="15">
        <f>+reg8!N54</f>
        <v>10516</v>
      </c>
      <c r="O23" s="15">
        <f>+reg8!O54</f>
        <v>10842</v>
      </c>
      <c r="P23" s="21">
        <f aca="true" t="shared" si="9" ref="P23:P30">+O23/M23*100</f>
        <v>84.91541353383458</v>
      </c>
      <c r="Q23" s="33" t="s">
        <v>197</v>
      </c>
    </row>
    <row r="24" spans="2:17" ht="15">
      <c r="B24" s="18">
        <v>2</v>
      </c>
      <c r="C24" s="19" t="s">
        <v>67</v>
      </c>
      <c r="D24" s="19"/>
      <c r="E24" s="21">
        <f>+reg8!E38</f>
        <v>25</v>
      </c>
      <c r="F24" s="21">
        <f>+reg8!F38</f>
        <v>25</v>
      </c>
      <c r="G24" s="21">
        <f t="shared" si="5"/>
        <v>100</v>
      </c>
      <c r="H24" s="21">
        <f t="shared" si="6"/>
        <v>0</v>
      </c>
      <c r="I24" s="21">
        <f>+reg8!I38</f>
        <v>29</v>
      </c>
      <c r="J24" s="21">
        <f>+reg8!J38</f>
        <v>29</v>
      </c>
      <c r="K24" s="21">
        <f t="shared" si="7"/>
        <v>100</v>
      </c>
      <c r="L24" s="21">
        <f t="shared" si="8"/>
        <v>0</v>
      </c>
      <c r="M24" s="21">
        <f>+reg8!M38</f>
        <v>6108</v>
      </c>
      <c r="N24" s="21">
        <f>+reg8!N38</f>
        <v>5744</v>
      </c>
      <c r="O24" s="21">
        <f>+reg8!O38</f>
        <v>6043</v>
      </c>
      <c r="P24" s="21">
        <f t="shared" si="9"/>
        <v>98.9358218729535</v>
      </c>
      <c r="Q24" s="34" t="s">
        <v>198</v>
      </c>
    </row>
    <row r="25" spans="2:17" ht="15">
      <c r="B25" s="18">
        <v>3</v>
      </c>
      <c r="C25" s="19" t="s">
        <v>68</v>
      </c>
      <c r="D25" s="19"/>
      <c r="E25" s="21">
        <f>+reg8!E39</f>
        <v>33</v>
      </c>
      <c r="F25" s="21">
        <f>+reg8!F39</f>
        <v>33</v>
      </c>
      <c r="G25" s="21">
        <f t="shared" si="5"/>
        <v>100</v>
      </c>
      <c r="H25" s="21">
        <f t="shared" si="6"/>
        <v>0</v>
      </c>
      <c r="I25" s="21">
        <f>+reg8!I39</f>
        <v>83</v>
      </c>
      <c r="J25" s="21">
        <f>+reg8!J39</f>
        <v>83</v>
      </c>
      <c r="K25" s="21">
        <f t="shared" si="7"/>
        <v>100</v>
      </c>
      <c r="L25" s="21">
        <f t="shared" si="8"/>
        <v>0</v>
      </c>
      <c r="M25" s="21">
        <f>+reg8!M39</f>
        <v>15730</v>
      </c>
      <c r="N25" s="21">
        <f>+reg8!N39</f>
        <v>14999</v>
      </c>
      <c r="O25" s="21">
        <f>+reg8!O39</f>
        <v>16676</v>
      </c>
      <c r="P25" s="21">
        <f t="shared" si="9"/>
        <v>106.01398601398601</v>
      </c>
      <c r="Q25" s="34" t="s">
        <v>198</v>
      </c>
    </row>
    <row r="26" spans="2:17" ht="15">
      <c r="B26" s="18">
        <v>4</v>
      </c>
      <c r="C26" s="19" t="s">
        <v>71</v>
      </c>
      <c r="D26" s="19"/>
      <c r="E26" s="21">
        <f>+reg8!E55</f>
        <v>21</v>
      </c>
      <c r="F26" s="21">
        <f>+reg8!F55</f>
        <v>21</v>
      </c>
      <c r="G26" s="21">
        <f t="shared" si="5"/>
        <v>100</v>
      </c>
      <c r="H26" s="21">
        <f t="shared" si="6"/>
        <v>0</v>
      </c>
      <c r="I26" s="21">
        <f>+reg8!I55</f>
        <v>16</v>
      </c>
      <c r="J26" s="21">
        <f>+reg8!J55</f>
        <v>11</v>
      </c>
      <c r="K26" s="21">
        <f t="shared" si="7"/>
        <v>68.75</v>
      </c>
      <c r="L26" s="21">
        <f t="shared" si="8"/>
        <v>5</v>
      </c>
      <c r="M26" s="21">
        <f>+reg8!M55</f>
        <v>4309</v>
      </c>
      <c r="N26" s="21">
        <f>+reg8!N55</f>
        <v>3638</v>
      </c>
      <c r="O26" s="21">
        <f>+reg8!O55</f>
        <v>3730</v>
      </c>
      <c r="P26" s="21">
        <f t="shared" si="9"/>
        <v>86.56300765838941</v>
      </c>
      <c r="Q26" s="34" t="s">
        <v>197</v>
      </c>
    </row>
    <row r="27" spans="2:17" ht="15">
      <c r="B27" s="18">
        <v>5</v>
      </c>
      <c r="C27" s="19" t="s">
        <v>37</v>
      </c>
      <c r="D27" s="19"/>
      <c r="E27" s="21">
        <f>+reg8!E56</f>
        <v>20</v>
      </c>
      <c r="F27" s="21">
        <f>+reg8!F56</f>
        <v>20</v>
      </c>
      <c r="G27" s="21">
        <f t="shared" si="5"/>
        <v>100</v>
      </c>
      <c r="H27" s="21">
        <f t="shared" si="6"/>
        <v>0</v>
      </c>
      <c r="I27" s="21">
        <f>+reg8!I56</f>
        <v>28</v>
      </c>
      <c r="J27" s="21">
        <f>+reg8!J56</f>
        <v>24</v>
      </c>
      <c r="K27" s="21">
        <f t="shared" si="7"/>
        <v>85.71428571428571</v>
      </c>
      <c r="L27" s="21">
        <f t="shared" si="8"/>
        <v>4</v>
      </c>
      <c r="M27" s="21">
        <f>+reg8!M56</f>
        <v>4741</v>
      </c>
      <c r="N27" s="21">
        <f>+reg8!N56</f>
        <v>4047</v>
      </c>
      <c r="O27" s="21">
        <f>+reg8!O56</f>
        <v>4183</v>
      </c>
      <c r="P27" s="21">
        <f t="shared" si="9"/>
        <v>88.23033115376504</v>
      </c>
      <c r="Q27" s="34" t="s">
        <v>197</v>
      </c>
    </row>
    <row r="28" spans="2:17" ht="15">
      <c r="B28" s="18">
        <v>6</v>
      </c>
      <c r="C28" s="19" t="s">
        <v>199</v>
      </c>
      <c r="D28" s="19"/>
      <c r="E28" s="21">
        <f>+reg8!E40</f>
        <v>138</v>
      </c>
      <c r="F28" s="21">
        <f>+reg8!F40</f>
        <v>138</v>
      </c>
      <c r="G28" s="21">
        <f t="shared" si="5"/>
        <v>100</v>
      </c>
      <c r="H28" s="21">
        <f t="shared" si="6"/>
        <v>0</v>
      </c>
      <c r="I28" s="21">
        <f>+reg8!I40</f>
        <v>14</v>
      </c>
      <c r="J28" s="21">
        <f>+reg8!J40</f>
        <v>14</v>
      </c>
      <c r="K28" s="21">
        <f t="shared" si="7"/>
        <v>100</v>
      </c>
      <c r="L28" s="21">
        <f t="shared" si="8"/>
        <v>0</v>
      </c>
      <c r="M28" s="21">
        <f>+reg8!M40</f>
        <v>50547</v>
      </c>
      <c r="N28" s="21">
        <f>+reg8!N40</f>
        <v>50168</v>
      </c>
      <c r="O28" s="21">
        <f>+reg8!O40</f>
        <v>52740</v>
      </c>
      <c r="P28" s="21">
        <f t="shared" si="9"/>
        <v>104.33853641165646</v>
      </c>
      <c r="Q28" s="34" t="s">
        <v>198</v>
      </c>
    </row>
    <row r="29" spans="2:17" ht="15">
      <c r="B29" s="18">
        <v>7</v>
      </c>
      <c r="C29" s="19" t="s">
        <v>118</v>
      </c>
      <c r="D29" s="19"/>
      <c r="E29" s="21">
        <f>+reg8!E11</f>
        <v>54</v>
      </c>
      <c r="F29" s="21">
        <f>+reg8!F11</f>
        <v>54</v>
      </c>
      <c r="G29" s="21">
        <f t="shared" si="5"/>
        <v>100</v>
      </c>
      <c r="H29" s="21">
        <f t="shared" si="6"/>
        <v>0</v>
      </c>
      <c r="I29" s="21">
        <f>+reg8!I11</f>
        <v>40</v>
      </c>
      <c r="J29" s="21">
        <f>+reg8!J11</f>
        <v>36</v>
      </c>
      <c r="K29" s="21">
        <f t="shared" si="7"/>
        <v>90</v>
      </c>
      <c r="L29" s="21">
        <f t="shared" si="8"/>
        <v>4</v>
      </c>
      <c r="M29" s="21">
        <f>+reg8!M11</f>
        <v>13518</v>
      </c>
      <c r="N29" s="21">
        <f>+reg8!N11</f>
        <v>9850</v>
      </c>
      <c r="O29" s="21">
        <f>+reg8!O11</f>
        <v>10181</v>
      </c>
      <c r="P29" s="21">
        <f t="shared" si="9"/>
        <v>75.31439562065394</v>
      </c>
      <c r="Q29" s="34" t="s">
        <v>200</v>
      </c>
    </row>
    <row r="30" spans="2:17" ht="15">
      <c r="B30" s="18">
        <v>8</v>
      </c>
      <c r="C30" s="19" t="s">
        <v>119</v>
      </c>
      <c r="D30" s="19"/>
      <c r="E30" s="21">
        <f>+reg8!E12</f>
        <v>15</v>
      </c>
      <c r="F30" s="21">
        <f>+reg8!F12</f>
        <v>15</v>
      </c>
      <c r="G30" s="21">
        <f t="shared" si="5"/>
        <v>100</v>
      </c>
      <c r="H30" s="21">
        <f t="shared" si="6"/>
        <v>0</v>
      </c>
      <c r="I30" s="21">
        <f>+reg8!I12</f>
        <v>25</v>
      </c>
      <c r="J30" s="21">
        <f>+reg8!J12</f>
        <v>19</v>
      </c>
      <c r="K30" s="21">
        <f t="shared" si="7"/>
        <v>76</v>
      </c>
      <c r="L30" s="21">
        <f t="shared" si="8"/>
        <v>6</v>
      </c>
      <c r="M30" s="21">
        <f>+reg8!M12</f>
        <v>5073</v>
      </c>
      <c r="N30" s="21">
        <f>+reg8!N12</f>
        <v>4165</v>
      </c>
      <c r="O30" s="21">
        <f>+reg8!O12</f>
        <v>4314</v>
      </c>
      <c r="P30" s="21">
        <f t="shared" si="9"/>
        <v>85.03843879361325</v>
      </c>
      <c r="Q30" s="34" t="s">
        <v>200</v>
      </c>
    </row>
    <row r="31" spans="2:17" ht="15.75" thickBot="1">
      <c r="B31" s="18"/>
      <c r="C31" s="19"/>
      <c r="D31" s="19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2"/>
    </row>
    <row r="32" spans="2:17" ht="15.75" thickBot="1">
      <c r="B32" s="404" t="s">
        <v>152</v>
      </c>
      <c r="C32" s="405"/>
      <c r="D32" s="23"/>
      <c r="E32" s="26">
        <f>SUM(E23:E30)</f>
        <v>360</v>
      </c>
      <c r="F32" s="26">
        <f>SUM(F23:F30)</f>
        <v>360</v>
      </c>
      <c r="G32" s="26">
        <f>+F32/E32*100</f>
        <v>100</v>
      </c>
      <c r="H32" s="26">
        <f>SUM(H23:H30)</f>
        <v>0</v>
      </c>
      <c r="I32" s="26">
        <f>SUM(I23:I30)</f>
        <v>289</v>
      </c>
      <c r="J32" s="26">
        <f>SUM(J23:J30)</f>
        <v>258</v>
      </c>
      <c r="K32" s="26">
        <f>+J32/I32*100</f>
        <v>89.27335640138409</v>
      </c>
      <c r="L32" s="26">
        <f>SUM(L23:L30)</f>
        <v>31</v>
      </c>
      <c r="M32" s="26">
        <f>SUM(M23:M30)</f>
        <v>112794</v>
      </c>
      <c r="N32" s="26">
        <f>SUM(N23:N30)</f>
        <v>103127</v>
      </c>
      <c r="O32" s="26">
        <f>SUM(O23:O30)</f>
        <v>108709</v>
      </c>
      <c r="P32" s="26">
        <f>+O32/M32*100</f>
        <v>96.3783534585173</v>
      </c>
      <c r="Q32" s="35"/>
    </row>
    <row r="33" spans="2:12" ht="15">
      <c r="B33" s="393" t="s">
        <v>64</v>
      </c>
      <c r="C33" s="393"/>
      <c r="D33" s="393"/>
      <c r="E33" s="393"/>
      <c r="F33" s="393"/>
      <c r="G33" s="393"/>
      <c r="H33" s="393"/>
      <c r="I33" s="2"/>
      <c r="J33" s="2"/>
      <c r="K33" s="2"/>
      <c r="L33" s="2"/>
    </row>
    <row r="34" spans="2:17" ht="15">
      <c r="B34" s="393"/>
      <c r="C34" s="393"/>
      <c r="D34" s="393"/>
      <c r="E34" s="393"/>
      <c r="F34" s="393"/>
      <c r="G34" s="393"/>
      <c r="H34" s="393"/>
      <c r="I34" s="393"/>
      <c r="J34" s="393"/>
      <c r="K34" s="393"/>
      <c r="L34" s="393"/>
      <c r="M34" s="393"/>
      <c r="N34" s="393"/>
      <c r="O34" s="393"/>
      <c r="P34" s="393"/>
      <c r="Q34" s="393"/>
    </row>
    <row r="35" spans="2:17" ht="15">
      <c r="B35" s="393"/>
      <c r="C35" s="393"/>
      <c r="D35" s="393"/>
      <c r="E35" s="393"/>
      <c r="F35" s="393"/>
      <c r="G35" s="393"/>
      <c r="H35" s="393"/>
      <c r="I35" s="393"/>
      <c r="J35" s="393"/>
      <c r="K35" s="393"/>
      <c r="L35" s="393"/>
      <c r="M35" s="393"/>
      <c r="N35" s="393"/>
      <c r="O35" s="393"/>
      <c r="P35" s="393"/>
      <c r="Q35" s="393"/>
    </row>
    <row r="36" spans="5:12" ht="15">
      <c r="E36" s="30"/>
      <c r="F36" s="30"/>
      <c r="G36" s="17"/>
      <c r="H36" s="31"/>
      <c r="I36" s="31"/>
      <c r="J36" s="31"/>
      <c r="K36" s="31"/>
      <c r="L36" s="31"/>
    </row>
    <row r="37" spans="2:16" ht="16.5" thickBot="1">
      <c r="B37" s="1" t="s">
        <v>201</v>
      </c>
      <c r="M37" s="407"/>
      <c r="N37" s="407"/>
      <c r="O37" s="407"/>
      <c r="P37" s="36"/>
    </row>
    <row r="38" spans="2:17" ht="15">
      <c r="B38" s="394" t="s">
        <v>194</v>
      </c>
      <c r="C38" s="395"/>
      <c r="D38" s="4"/>
      <c r="E38" s="400" t="s">
        <v>186</v>
      </c>
      <c r="F38" s="401"/>
      <c r="G38" s="401"/>
      <c r="H38" s="402"/>
      <c r="I38" s="400" t="s">
        <v>147</v>
      </c>
      <c r="J38" s="401"/>
      <c r="K38" s="401"/>
      <c r="L38" s="402"/>
      <c r="M38" s="403" t="s">
        <v>187</v>
      </c>
      <c r="N38" s="403"/>
      <c r="O38" s="403"/>
      <c r="P38" s="403"/>
      <c r="Q38" s="5" t="s">
        <v>64</v>
      </c>
    </row>
    <row r="39" spans="2:17" ht="15">
      <c r="B39" s="396"/>
      <c r="C39" s="397"/>
      <c r="D39" s="6"/>
      <c r="E39" s="387" t="s">
        <v>148</v>
      </c>
      <c r="F39" s="389" t="s">
        <v>149</v>
      </c>
      <c r="G39" s="389"/>
      <c r="H39" s="390" t="s">
        <v>16</v>
      </c>
      <c r="I39" s="387" t="s">
        <v>148</v>
      </c>
      <c r="J39" s="389" t="s">
        <v>149</v>
      </c>
      <c r="K39" s="389"/>
      <c r="L39" s="390" t="s">
        <v>16</v>
      </c>
      <c r="M39" s="318" t="s">
        <v>249</v>
      </c>
      <c r="N39" s="344" t="s">
        <v>190</v>
      </c>
      <c r="O39" s="345"/>
      <c r="P39" s="346"/>
      <c r="Q39" s="7" t="s">
        <v>195</v>
      </c>
    </row>
    <row r="40" spans="2:17" ht="23.25" thickBot="1">
      <c r="B40" s="398"/>
      <c r="C40" s="399"/>
      <c r="D40" s="8"/>
      <c r="E40" s="388"/>
      <c r="F40" s="9" t="s">
        <v>192</v>
      </c>
      <c r="G40" s="10" t="s">
        <v>150</v>
      </c>
      <c r="H40" s="391"/>
      <c r="I40" s="388"/>
      <c r="J40" s="9" t="s">
        <v>192</v>
      </c>
      <c r="K40" s="10" t="s">
        <v>150</v>
      </c>
      <c r="L40" s="391"/>
      <c r="M40" s="320"/>
      <c r="N40" s="303" t="s">
        <v>262</v>
      </c>
      <c r="O40" s="303" t="s">
        <v>263</v>
      </c>
      <c r="P40" s="304" t="s">
        <v>150</v>
      </c>
      <c r="Q40" s="11" t="s">
        <v>196</v>
      </c>
    </row>
    <row r="41" spans="2:17" ht="15">
      <c r="B41" s="12">
        <v>1</v>
      </c>
      <c r="C41" s="13" t="s">
        <v>77</v>
      </c>
      <c r="D41" s="13"/>
      <c r="E41" s="15">
        <f>+reg8!E58</f>
        <v>37</v>
      </c>
      <c r="F41" s="15">
        <f>+reg8!F58</f>
        <v>37</v>
      </c>
      <c r="G41" s="21">
        <f aca="true" t="shared" si="10" ref="G41:G54">+F41/E41*100</f>
        <v>100</v>
      </c>
      <c r="H41" s="21">
        <f aca="true" t="shared" si="11" ref="H41:H54">+E41-F41</f>
        <v>0</v>
      </c>
      <c r="I41" s="15">
        <f>+reg8!I58</f>
        <v>56</v>
      </c>
      <c r="J41" s="15">
        <f>+reg8!J58</f>
        <v>47</v>
      </c>
      <c r="K41" s="21">
        <f aca="true" t="shared" si="12" ref="K41:K54">+J41/I41*100</f>
        <v>83.92857142857143</v>
      </c>
      <c r="L41" s="21">
        <f aca="true" t="shared" si="13" ref="L41:L54">+I41-J41</f>
        <v>9</v>
      </c>
      <c r="M41" s="15">
        <f>+reg8!M58</f>
        <v>6919</v>
      </c>
      <c r="N41" s="15">
        <f>+reg8!N58</f>
        <v>6738</v>
      </c>
      <c r="O41" s="15">
        <f>+reg8!O58</f>
        <v>6911</v>
      </c>
      <c r="P41" s="21">
        <f aca="true" t="shared" si="14" ref="P41:P54">+O41/M41*100</f>
        <v>99.88437635496459</v>
      </c>
      <c r="Q41" s="33" t="s">
        <v>197</v>
      </c>
    </row>
    <row r="42" spans="2:17" ht="15">
      <c r="B42" s="18">
        <v>2</v>
      </c>
      <c r="C42" s="19" t="s">
        <v>112</v>
      </c>
      <c r="D42" s="19"/>
      <c r="E42" s="21">
        <f>+reg8!E14</f>
        <v>77</v>
      </c>
      <c r="F42" s="21">
        <f>+reg8!F14</f>
        <v>77</v>
      </c>
      <c r="G42" s="21">
        <f t="shared" si="10"/>
        <v>100</v>
      </c>
      <c r="H42" s="21">
        <f t="shared" si="11"/>
        <v>0</v>
      </c>
      <c r="I42" s="21">
        <f>+reg8!I14</f>
        <v>81</v>
      </c>
      <c r="J42" s="21">
        <f>+reg8!J14</f>
        <v>30</v>
      </c>
      <c r="K42" s="21">
        <f t="shared" si="12"/>
        <v>37.03703703703704</v>
      </c>
      <c r="L42" s="21">
        <f t="shared" si="13"/>
        <v>51</v>
      </c>
      <c r="M42" s="21">
        <f>+reg8!M14</f>
        <v>12577</v>
      </c>
      <c r="N42" s="21">
        <f>+reg8!N14</f>
        <v>7861</v>
      </c>
      <c r="O42" s="21">
        <f>+reg8!O14</f>
        <v>8249</v>
      </c>
      <c r="P42" s="21">
        <f t="shared" si="14"/>
        <v>65.5879780551801</v>
      </c>
      <c r="Q42" s="34" t="s">
        <v>200</v>
      </c>
    </row>
    <row r="43" spans="2:17" ht="15">
      <c r="B43" s="18">
        <v>3</v>
      </c>
      <c r="C43" s="19" t="s">
        <v>33</v>
      </c>
      <c r="D43" s="19"/>
      <c r="E43" s="21">
        <f>+reg8!E59</f>
        <v>21</v>
      </c>
      <c r="F43" s="21">
        <f>+reg8!F59</f>
        <v>21</v>
      </c>
      <c r="G43" s="21">
        <f t="shared" si="10"/>
        <v>100</v>
      </c>
      <c r="H43" s="21">
        <f t="shared" si="11"/>
        <v>0</v>
      </c>
      <c r="I43" s="21">
        <f>+reg8!I59</f>
        <v>22</v>
      </c>
      <c r="J43" s="21">
        <f>+reg8!J59</f>
        <v>18</v>
      </c>
      <c r="K43" s="21">
        <f t="shared" si="12"/>
        <v>81.81818181818183</v>
      </c>
      <c r="L43" s="21">
        <f t="shared" si="13"/>
        <v>4</v>
      </c>
      <c r="M43" s="21">
        <f>+reg8!M59</f>
        <v>7332</v>
      </c>
      <c r="N43" s="21">
        <f>+reg8!N59</f>
        <v>6164</v>
      </c>
      <c r="O43" s="21">
        <f>+reg8!O59</f>
        <v>6339</v>
      </c>
      <c r="P43" s="21">
        <f t="shared" si="14"/>
        <v>86.45662847790507</v>
      </c>
      <c r="Q43" s="34" t="s">
        <v>197</v>
      </c>
    </row>
    <row r="44" spans="2:17" ht="15">
      <c r="B44" s="18">
        <v>4</v>
      </c>
      <c r="C44" s="19" t="s">
        <v>78</v>
      </c>
      <c r="D44" s="19"/>
      <c r="E44" s="21">
        <f>+reg8!E60</f>
        <v>49</v>
      </c>
      <c r="F44" s="21">
        <f>+reg8!F60</f>
        <v>49</v>
      </c>
      <c r="G44" s="21">
        <f t="shared" si="10"/>
        <v>100</v>
      </c>
      <c r="H44" s="21">
        <f t="shared" si="11"/>
        <v>0</v>
      </c>
      <c r="I44" s="21">
        <f>+reg8!I60</f>
        <v>40</v>
      </c>
      <c r="J44" s="21">
        <f>+reg8!J60</f>
        <v>32</v>
      </c>
      <c r="K44" s="21">
        <f t="shared" si="12"/>
        <v>80</v>
      </c>
      <c r="L44" s="21">
        <f t="shared" si="13"/>
        <v>8</v>
      </c>
      <c r="M44" s="21">
        <f>+reg8!M60</f>
        <v>11303</v>
      </c>
      <c r="N44" s="21">
        <f>+reg8!N60</f>
        <v>11918</v>
      </c>
      <c r="O44" s="21">
        <f>+reg8!O60</f>
        <v>12660</v>
      </c>
      <c r="P44" s="21">
        <f t="shared" si="14"/>
        <v>112.00566221357163</v>
      </c>
      <c r="Q44" s="34" t="s">
        <v>197</v>
      </c>
    </row>
    <row r="45" spans="2:17" ht="15">
      <c r="B45" s="18">
        <v>5</v>
      </c>
      <c r="C45" s="19" t="s">
        <v>113</v>
      </c>
      <c r="D45" s="19"/>
      <c r="E45" s="21">
        <f>+reg8!E15</f>
        <v>65</v>
      </c>
      <c r="F45" s="21">
        <f>+reg8!F15</f>
        <v>65</v>
      </c>
      <c r="G45" s="21">
        <f t="shared" si="10"/>
        <v>100</v>
      </c>
      <c r="H45" s="21">
        <f t="shared" si="11"/>
        <v>0</v>
      </c>
      <c r="I45" s="21">
        <f>+reg8!I15</f>
        <v>47</v>
      </c>
      <c r="J45" s="21">
        <f>+reg8!J15</f>
        <v>23</v>
      </c>
      <c r="K45" s="21">
        <f t="shared" si="12"/>
        <v>48.93617021276596</v>
      </c>
      <c r="L45" s="21">
        <f t="shared" si="13"/>
        <v>24</v>
      </c>
      <c r="M45" s="21">
        <f>+reg8!M15</f>
        <v>8433</v>
      </c>
      <c r="N45" s="21">
        <f>+reg8!N15</f>
        <v>5071</v>
      </c>
      <c r="O45" s="21">
        <f>+reg8!O15</f>
        <v>5229</v>
      </c>
      <c r="P45" s="21">
        <f t="shared" si="14"/>
        <v>62.00640341515475</v>
      </c>
      <c r="Q45" s="34" t="s">
        <v>200</v>
      </c>
    </row>
    <row r="46" spans="2:17" ht="15">
      <c r="B46" s="18">
        <v>6</v>
      </c>
      <c r="C46" s="19" t="s">
        <v>114</v>
      </c>
      <c r="D46" s="19"/>
      <c r="E46" s="21">
        <f>+reg8!E16</f>
        <v>45</v>
      </c>
      <c r="F46" s="21">
        <f>+reg8!F16</f>
        <v>45</v>
      </c>
      <c r="G46" s="21">
        <f t="shared" si="10"/>
        <v>100</v>
      </c>
      <c r="H46" s="21">
        <f t="shared" si="11"/>
        <v>0</v>
      </c>
      <c r="I46" s="21">
        <f>+reg8!I16</f>
        <v>50</v>
      </c>
      <c r="J46" s="21">
        <f>+reg8!J16</f>
        <v>47</v>
      </c>
      <c r="K46" s="21">
        <f t="shared" si="12"/>
        <v>94</v>
      </c>
      <c r="L46" s="21">
        <f t="shared" si="13"/>
        <v>3</v>
      </c>
      <c r="M46" s="21">
        <f>+reg8!M16</f>
        <v>11838</v>
      </c>
      <c r="N46" s="21">
        <f>+reg8!N16</f>
        <v>8714</v>
      </c>
      <c r="O46" s="21">
        <f>+reg8!O16</f>
        <v>9051</v>
      </c>
      <c r="P46" s="21">
        <f t="shared" si="14"/>
        <v>76.45717181956412</v>
      </c>
      <c r="Q46" s="34" t="s">
        <v>200</v>
      </c>
    </row>
    <row r="47" spans="2:17" ht="15">
      <c r="B47" s="18">
        <v>7</v>
      </c>
      <c r="C47" s="19" t="s">
        <v>127</v>
      </c>
      <c r="D47" s="19"/>
      <c r="E47" s="21">
        <f>+reg8!E61</f>
        <v>46</v>
      </c>
      <c r="F47" s="21">
        <f>+reg8!F61</f>
        <v>46</v>
      </c>
      <c r="G47" s="21">
        <f t="shared" si="10"/>
        <v>100</v>
      </c>
      <c r="H47" s="21">
        <f t="shared" si="11"/>
        <v>0</v>
      </c>
      <c r="I47" s="21">
        <f>+reg8!I61</f>
        <v>70</v>
      </c>
      <c r="J47" s="21">
        <f>+reg8!J61</f>
        <v>58</v>
      </c>
      <c r="K47" s="21">
        <f t="shared" si="12"/>
        <v>82.85714285714286</v>
      </c>
      <c r="L47" s="21">
        <f t="shared" si="13"/>
        <v>12</v>
      </c>
      <c r="M47" s="21">
        <f>+reg8!M61</f>
        <v>9747</v>
      </c>
      <c r="N47" s="21">
        <f>+reg8!N61</f>
        <v>8906</v>
      </c>
      <c r="O47" s="21">
        <f>+reg8!O61</f>
        <v>9258</v>
      </c>
      <c r="P47" s="21">
        <f t="shared" si="14"/>
        <v>94.98307171437365</v>
      </c>
      <c r="Q47" s="34" t="s">
        <v>197</v>
      </c>
    </row>
    <row r="48" spans="2:17" ht="15">
      <c r="B48" s="18">
        <v>8</v>
      </c>
      <c r="C48" s="19" t="s">
        <v>115</v>
      </c>
      <c r="D48" s="19"/>
      <c r="E48" s="21">
        <f>+reg8!E17</f>
        <v>26</v>
      </c>
      <c r="F48" s="21">
        <f>+reg8!F17</f>
        <v>26</v>
      </c>
      <c r="G48" s="21">
        <f t="shared" si="10"/>
        <v>100</v>
      </c>
      <c r="H48" s="21">
        <f t="shared" si="11"/>
        <v>0</v>
      </c>
      <c r="I48" s="21">
        <f>+reg8!I17</f>
        <v>23</v>
      </c>
      <c r="J48" s="21">
        <f>+reg8!J17</f>
        <v>20</v>
      </c>
      <c r="K48" s="21">
        <f t="shared" si="12"/>
        <v>86.95652173913044</v>
      </c>
      <c r="L48" s="21">
        <f t="shared" si="13"/>
        <v>3</v>
      </c>
      <c r="M48" s="21">
        <f>+reg8!M17</f>
        <v>3840</v>
      </c>
      <c r="N48" s="21">
        <f>+reg8!N17</f>
        <v>2563</v>
      </c>
      <c r="O48" s="21">
        <f>+reg8!O17</f>
        <v>2613</v>
      </c>
      <c r="P48" s="21">
        <f t="shared" si="14"/>
        <v>68.046875</v>
      </c>
      <c r="Q48" s="34" t="s">
        <v>200</v>
      </c>
    </row>
    <row r="49" spans="2:17" ht="15">
      <c r="B49" s="18">
        <v>9</v>
      </c>
      <c r="C49" s="19" t="s">
        <v>34</v>
      </c>
      <c r="D49" s="19"/>
      <c r="E49" s="21">
        <f>+reg8!E18</f>
        <v>35</v>
      </c>
      <c r="F49" s="21">
        <f>+reg8!F18</f>
        <v>35</v>
      </c>
      <c r="G49" s="21">
        <f t="shared" si="10"/>
        <v>100</v>
      </c>
      <c r="H49" s="21">
        <f t="shared" si="11"/>
        <v>0</v>
      </c>
      <c r="I49" s="21">
        <f>+reg8!I18</f>
        <v>20</v>
      </c>
      <c r="J49" s="21">
        <f>+reg8!J18</f>
        <v>14</v>
      </c>
      <c r="K49" s="21">
        <f t="shared" si="12"/>
        <v>70</v>
      </c>
      <c r="L49" s="21">
        <f t="shared" si="13"/>
        <v>6</v>
      </c>
      <c r="M49" s="21">
        <f>+reg8!M18</f>
        <v>4980</v>
      </c>
      <c r="N49" s="21">
        <f>+reg8!N18</f>
        <v>3959</v>
      </c>
      <c r="O49" s="21">
        <f>+reg8!O18</f>
        <v>4000</v>
      </c>
      <c r="P49" s="21">
        <f t="shared" si="14"/>
        <v>80.32128514056225</v>
      </c>
      <c r="Q49" s="34" t="s">
        <v>200</v>
      </c>
    </row>
    <row r="50" spans="2:17" ht="15">
      <c r="B50" s="18">
        <v>10</v>
      </c>
      <c r="C50" s="19" t="s">
        <v>98</v>
      </c>
      <c r="D50" s="19"/>
      <c r="E50" s="21">
        <f>+reg8!E19</f>
        <v>31</v>
      </c>
      <c r="F50" s="21">
        <f>+reg8!F19</f>
        <v>31</v>
      </c>
      <c r="G50" s="21">
        <f t="shared" si="10"/>
        <v>100</v>
      </c>
      <c r="H50" s="21">
        <f t="shared" si="11"/>
        <v>0</v>
      </c>
      <c r="I50" s="21">
        <f>+reg8!I19</f>
        <v>48</v>
      </c>
      <c r="J50" s="21">
        <f>+reg8!J19</f>
        <v>38</v>
      </c>
      <c r="K50" s="21">
        <f t="shared" si="12"/>
        <v>79.16666666666666</v>
      </c>
      <c r="L50" s="21">
        <f t="shared" si="13"/>
        <v>10</v>
      </c>
      <c r="M50" s="21">
        <f>+reg8!M19</f>
        <v>5109</v>
      </c>
      <c r="N50" s="21">
        <f>+reg8!N19</f>
        <v>3753</v>
      </c>
      <c r="O50" s="21">
        <f>+reg8!O19</f>
        <v>3818</v>
      </c>
      <c r="P50" s="21">
        <f t="shared" si="14"/>
        <v>74.7308670972793</v>
      </c>
      <c r="Q50" s="34" t="s">
        <v>200</v>
      </c>
    </row>
    <row r="51" spans="2:17" ht="15">
      <c r="B51" s="18">
        <v>11</v>
      </c>
      <c r="C51" s="19" t="s">
        <v>117</v>
      </c>
      <c r="D51" s="19"/>
      <c r="E51" s="21">
        <f>+reg8!E20</f>
        <v>16</v>
      </c>
      <c r="F51" s="21">
        <f>+reg8!F20</f>
        <v>16</v>
      </c>
      <c r="G51" s="21">
        <f t="shared" si="10"/>
        <v>100</v>
      </c>
      <c r="H51" s="21">
        <f t="shared" si="11"/>
        <v>0</v>
      </c>
      <c r="I51" s="21">
        <f>+reg8!I20</f>
        <v>29</v>
      </c>
      <c r="J51" s="21">
        <f>+reg8!J20</f>
        <v>22</v>
      </c>
      <c r="K51" s="21">
        <f t="shared" si="12"/>
        <v>75.86206896551724</v>
      </c>
      <c r="L51" s="21">
        <f t="shared" si="13"/>
        <v>7</v>
      </c>
      <c r="M51" s="21">
        <f>+reg8!M20</f>
        <v>4236</v>
      </c>
      <c r="N51" s="21">
        <f>+reg8!N20</f>
        <v>3042</v>
      </c>
      <c r="O51" s="21">
        <f>+reg8!O20</f>
        <v>3404</v>
      </c>
      <c r="P51" s="21">
        <f t="shared" si="14"/>
        <v>80.35882908404155</v>
      </c>
      <c r="Q51" s="34" t="s">
        <v>200</v>
      </c>
    </row>
    <row r="52" spans="2:17" ht="15">
      <c r="B52" s="18">
        <v>12</v>
      </c>
      <c r="C52" s="19" t="s">
        <v>128</v>
      </c>
      <c r="D52" s="19"/>
      <c r="E52" s="21">
        <f>+reg8!E62</f>
        <v>29</v>
      </c>
      <c r="F52" s="21">
        <f>+reg8!F62</f>
        <v>29</v>
      </c>
      <c r="G52" s="21">
        <f t="shared" si="10"/>
        <v>100</v>
      </c>
      <c r="H52" s="21">
        <f t="shared" si="11"/>
        <v>0</v>
      </c>
      <c r="I52" s="21">
        <f>+reg8!I62</f>
        <v>42</v>
      </c>
      <c r="J52" s="21">
        <f>+reg8!J62</f>
        <v>31</v>
      </c>
      <c r="K52" s="21">
        <f t="shared" si="12"/>
        <v>73.80952380952381</v>
      </c>
      <c r="L52" s="21">
        <f t="shared" si="13"/>
        <v>11</v>
      </c>
      <c r="M52" s="21">
        <f>+reg8!M62</f>
        <v>4331</v>
      </c>
      <c r="N52" s="21">
        <f>+reg8!N62</f>
        <v>3586</v>
      </c>
      <c r="O52" s="21">
        <f>+reg8!O62</f>
        <v>3688</v>
      </c>
      <c r="P52" s="21">
        <f t="shared" si="14"/>
        <v>85.15354421611637</v>
      </c>
      <c r="Q52" s="34" t="s">
        <v>197</v>
      </c>
    </row>
    <row r="53" spans="2:17" ht="15">
      <c r="B53" s="18">
        <v>13</v>
      </c>
      <c r="C53" s="19" t="s">
        <v>15</v>
      </c>
      <c r="D53" s="19"/>
      <c r="E53" s="21">
        <f>+reg8!E21</f>
        <v>16</v>
      </c>
      <c r="F53" s="21">
        <f>+reg8!F21</f>
        <v>16</v>
      </c>
      <c r="G53" s="21">
        <f t="shared" si="10"/>
        <v>100</v>
      </c>
      <c r="H53" s="21">
        <f t="shared" si="11"/>
        <v>0</v>
      </c>
      <c r="I53" s="21">
        <f>+reg8!I21</f>
        <v>52</v>
      </c>
      <c r="J53" s="21">
        <f>+reg8!J21</f>
        <v>18</v>
      </c>
      <c r="K53" s="21">
        <f t="shared" si="12"/>
        <v>34.61538461538461</v>
      </c>
      <c r="L53" s="21">
        <f t="shared" si="13"/>
        <v>34</v>
      </c>
      <c r="M53" s="21">
        <f>+reg8!M21</f>
        <v>2780</v>
      </c>
      <c r="N53" s="21">
        <f>+reg8!N21</f>
        <v>1957</v>
      </c>
      <c r="O53" s="21">
        <f>+reg8!O21</f>
        <v>2014</v>
      </c>
      <c r="P53" s="21">
        <f t="shared" si="14"/>
        <v>72.44604316546763</v>
      </c>
      <c r="Q53" s="34" t="s">
        <v>200</v>
      </c>
    </row>
    <row r="54" spans="2:17" ht="15">
      <c r="B54" s="18">
        <v>14</v>
      </c>
      <c r="C54" s="19" t="s">
        <v>129</v>
      </c>
      <c r="D54" s="19"/>
      <c r="E54" s="21">
        <f>+reg8!E63</f>
        <v>8</v>
      </c>
      <c r="F54" s="21">
        <f>+reg8!F63</f>
        <v>8</v>
      </c>
      <c r="G54" s="21">
        <f t="shared" si="10"/>
        <v>100</v>
      </c>
      <c r="H54" s="21">
        <f t="shared" si="11"/>
        <v>0</v>
      </c>
      <c r="I54" s="21">
        <f>+reg8!I63</f>
        <v>13</v>
      </c>
      <c r="J54" s="21">
        <f>+reg8!J63</f>
        <v>10</v>
      </c>
      <c r="K54" s="21">
        <f t="shared" si="12"/>
        <v>76.92307692307693</v>
      </c>
      <c r="L54" s="21">
        <f t="shared" si="13"/>
        <v>3</v>
      </c>
      <c r="M54" s="21">
        <f>+reg8!M63</f>
        <v>1597</v>
      </c>
      <c r="N54" s="21">
        <f>+reg8!N63</f>
        <v>1703</v>
      </c>
      <c r="O54" s="21">
        <f>+reg8!O63</f>
        <v>1760</v>
      </c>
      <c r="P54" s="21">
        <f t="shared" si="14"/>
        <v>110.20663744520978</v>
      </c>
      <c r="Q54" s="34" t="s">
        <v>197</v>
      </c>
    </row>
    <row r="55" spans="2:17" ht="15.75" thickBot="1">
      <c r="B55" s="18"/>
      <c r="C55" s="19"/>
      <c r="D55" s="19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2"/>
    </row>
    <row r="56" spans="2:17" ht="15.75" thickBot="1">
      <c r="B56" s="404" t="s">
        <v>152</v>
      </c>
      <c r="C56" s="405"/>
      <c r="D56" s="23"/>
      <c r="E56" s="26">
        <f>SUM(E41:E54)</f>
        <v>501</v>
      </c>
      <c r="F56" s="26">
        <f>SUM(F41:F54)</f>
        <v>501</v>
      </c>
      <c r="G56" s="26">
        <f>+F56/E56*100</f>
        <v>100</v>
      </c>
      <c r="H56" s="26">
        <f>SUM(H41:H54)</f>
        <v>0</v>
      </c>
      <c r="I56" s="26">
        <f>SUM(I41:I54)</f>
        <v>593</v>
      </c>
      <c r="J56" s="26">
        <f>SUM(J41:J54)</f>
        <v>408</v>
      </c>
      <c r="K56" s="26">
        <f>+J56/I56*100</f>
        <v>68.8026981450253</v>
      </c>
      <c r="L56" s="26">
        <f>SUM(L41:L54)</f>
        <v>185</v>
      </c>
      <c r="M56" s="26">
        <f>SUM(M41:M54)</f>
        <v>95022</v>
      </c>
      <c r="N56" s="26">
        <f>SUM(N41:N54)</f>
        <v>75935</v>
      </c>
      <c r="O56" s="26">
        <f>SUM(O41:O54)</f>
        <v>78994</v>
      </c>
      <c r="P56" s="26">
        <f>+O56/M56*100</f>
        <v>83.13232725053146</v>
      </c>
      <c r="Q56" s="35"/>
    </row>
    <row r="57" spans="2:12" ht="15">
      <c r="B57" s="393" t="s">
        <v>64</v>
      </c>
      <c r="C57" s="393"/>
      <c r="D57" s="393"/>
      <c r="E57" s="393"/>
      <c r="F57" s="393"/>
      <c r="G57" s="393"/>
      <c r="H57" s="393"/>
      <c r="I57" s="2"/>
      <c r="J57" s="2"/>
      <c r="K57" s="2"/>
      <c r="L57" s="2"/>
    </row>
    <row r="58" spans="2:17" ht="15">
      <c r="B58" s="393"/>
      <c r="C58" s="393"/>
      <c r="D58" s="393"/>
      <c r="E58" s="393"/>
      <c r="F58" s="393"/>
      <c r="G58" s="393"/>
      <c r="H58" s="393"/>
      <c r="I58" s="393"/>
      <c r="J58" s="393"/>
      <c r="K58" s="393"/>
      <c r="L58" s="393"/>
      <c r="M58" s="393"/>
      <c r="N58" s="393"/>
      <c r="O58" s="393"/>
      <c r="P58" s="393"/>
      <c r="Q58" s="393"/>
    </row>
    <row r="59" spans="2:17" ht="15">
      <c r="B59" s="393"/>
      <c r="C59" s="393"/>
      <c r="D59" s="393"/>
      <c r="E59" s="393"/>
      <c r="F59" s="393"/>
      <c r="G59" s="393"/>
      <c r="H59" s="393"/>
      <c r="I59" s="393"/>
      <c r="J59" s="393"/>
      <c r="K59" s="393"/>
      <c r="L59" s="393"/>
      <c r="M59" s="393"/>
      <c r="N59" s="393"/>
      <c r="O59" s="393"/>
      <c r="P59" s="393"/>
      <c r="Q59" s="393"/>
    </row>
    <row r="60" spans="5:12" ht="15">
      <c r="E60" s="30"/>
      <c r="F60" s="30"/>
      <c r="G60" s="17"/>
      <c r="H60" s="31"/>
      <c r="I60" s="31"/>
      <c r="J60" s="31"/>
      <c r="K60" s="31"/>
      <c r="L60" s="31"/>
    </row>
    <row r="61" spans="2:16" ht="16.5" thickBot="1">
      <c r="B61" s="1" t="s">
        <v>202</v>
      </c>
      <c r="M61" s="407"/>
      <c r="N61" s="407"/>
      <c r="O61" s="407"/>
      <c r="P61" s="36"/>
    </row>
    <row r="62" spans="2:17" ht="15">
      <c r="B62" s="394" t="s">
        <v>194</v>
      </c>
      <c r="C62" s="395"/>
      <c r="D62" s="4"/>
      <c r="E62" s="400" t="s">
        <v>186</v>
      </c>
      <c r="F62" s="401"/>
      <c r="G62" s="401"/>
      <c r="H62" s="402"/>
      <c r="I62" s="400" t="s">
        <v>147</v>
      </c>
      <c r="J62" s="401"/>
      <c r="K62" s="401"/>
      <c r="L62" s="402"/>
      <c r="M62" s="403" t="s">
        <v>187</v>
      </c>
      <c r="N62" s="403"/>
      <c r="O62" s="403"/>
      <c r="P62" s="403"/>
      <c r="Q62" s="5" t="s">
        <v>64</v>
      </c>
    </row>
    <row r="63" spans="2:17" ht="15">
      <c r="B63" s="396"/>
      <c r="C63" s="397"/>
      <c r="D63" s="6"/>
      <c r="E63" s="387" t="s">
        <v>148</v>
      </c>
      <c r="F63" s="389" t="s">
        <v>149</v>
      </c>
      <c r="G63" s="389"/>
      <c r="H63" s="390" t="s">
        <v>16</v>
      </c>
      <c r="I63" s="387" t="s">
        <v>148</v>
      </c>
      <c r="J63" s="389" t="s">
        <v>149</v>
      </c>
      <c r="K63" s="389"/>
      <c r="L63" s="390" t="s">
        <v>16</v>
      </c>
      <c r="M63" s="318" t="s">
        <v>249</v>
      </c>
      <c r="N63" s="344" t="s">
        <v>190</v>
      </c>
      <c r="O63" s="345"/>
      <c r="P63" s="346"/>
      <c r="Q63" s="7" t="s">
        <v>195</v>
      </c>
    </row>
    <row r="64" spans="2:17" ht="23.25" thickBot="1">
      <c r="B64" s="398"/>
      <c r="C64" s="399"/>
      <c r="D64" s="8"/>
      <c r="E64" s="388"/>
      <c r="F64" s="9" t="s">
        <v>192</v>
      </c>
      <c r="G64" s="10" t="s">
        <v>150</v>
      </c>
      <c r="H64" s="391"/>
      <c r="I64" s="388"/>
      <c r="J64" s="9" t="s">
        <v>192</v>
      </c>
      <c r="K64" s="10" t="s">
        <v>150</v>
      </c>
      <c r="L64" s="391"/>
      <c r="M64" s="320"/>
      <c r="N64" s="303" t="s">
        <v>262</v>
      </c>
      <c r="O64" s="303" t="s">
        <v>263</v>
      </c>
      <c r="P64" s="304" t="s">
        <v>150</v>
      </c>
      <c r="Q64" s="11" t="s">
        <v>196</v>
      </c>
    </row>
    <row r="65" spans="2:17" ht="15">
      <c r="B65" s="37">
        <v>1</v>
      </c>
      <c r="C65" s="19" t="s">
        <v>80</v>
      </c>
      <c r="D65" s="19"/>
      <c r="E65" s="21">
        <f>+reg8!E94</f>
        <v>53</v>
      </c>
      <c r="F65" s="21">
        <f>+reg8!F94</f>
        <v>53</v>
      </c>
      <c r="G65" s="21">
        <f>+F65/E65*100</f>
        <v>100</v>
      </c>
      <c r="H65" s="21">
        <f>+E65-F65</f>
        <v>0</v>
      </c>
      <c r="I65" s="21">
        <f>+reg8!I94</f>
        <v>98</v>
      </c>
      <c r="J65" s="21">
        <f>+reg8!J94</f>
        <v>53</v>
      </c>
      <c r="K65" s="21">
        <f>+J65/I65*100</f>
        <v>54.08163265306123</v>
      </c>
      <c r="L65" s="21">
        <f>+I65-J65</f>
        <v>45</v>
      </c>
      <c r="M65" s="21">
        <f>+reg8!M94</f>
        <v>7858</v>
      </c>
      <c r="N65" s="21">
        <f>+reg8!N94</f>
        <v>4853</v>
      </c>
      <c r="O65" s="21">
        <f>+reg8!O94</f>
        <v>5046</v>
      </c>
      <c r="P65" s="21">
        <f>+O65/M65*100</f>
        <v>64.2148129294986</v>
      </c>
      <c r="Q65" s="38" t="s">
        <v>203</v>
      </c>
    </row>
    <row r="66" spans="2:17" ht="15">
      <c r="B66" s="37">
        <v>2</v>
      </c>
      <c r="C66" s="19" t="s">
        <v>83</v>
      </c>
      <c r="D66" s="19"/>
      <c r="E66" s="21">
        <f>+reg8!E95</f>
        <v>30</v>
      </c>
      <c r="F66" s="21">
        <f>+reg8!F95</f>
        <v>30</v>
      </c>
      <c r="G66" s="21">
        <f>+F66/E66*100</f>
        <v>100</v>
      </c>
      <c r="H66" s="21">
        <f>+E66-F66</f>
        <v>0</v>
      </c>
      <c r="I66" s="21">
        <f>+reg8!I95</f>
        <v>112</v>
      </c>
      <c r="J66" s="21">
        <f>+reg8!J95</f>
        <v>74</v>
      </c>
      <c r="K66" s="21">
        <f>+J66/I66*100</f>
        <v>66.07142857142857</v>
      </c>
      <c r="L66" s="21">
        <f>+I66-J66</f>
        <v>38</v>
      </c>
      <c r="M66" s="21">
        <f>+reg8!M95</f>
        <v>9101</v>
      </c>
      <c r="N66" s="21">
        <f>+reg8!N95</f>
        <v>4717</v>
      </c>
      <c r="O66" s="21">
        <f>+reg8!O95</f>
        <v>5065</v>
      </c>
      <c r="P66" s="21">
        <f>+O66/M66*100</f>
        <v>55.65322492033843</v>
      </c>
      <c r="Q66" s="38" t="s">
        <v>203</v>
      </c>
    </row>
    <row r="67" spans="2:17" ht="15">
      <c r="B67" s="37">
        <v>3</v>
      </c>
      <c r="C67" s="19" t="s">
        <v>12</v>
      </c>
      <c r="D67" s="19"/>
      <c r="E67" s="21">
        <f>+reg8!E96</f>
        <v>19</v>
      </c>
      <c r="F67" s="21">
        <f>+reg8!F96</f>
        <v>19</v>
      </c>
      <c r="G67" s="21">
        <f>+F67/E67*100</f>
        <v>100</v>
      </c>
      <c r="H67" s="21">
        <f>+E67-F67</f>
        <v>0</v>
      </c>
      <c r="I67" s="21">
        <f>+reg8!I96</f>
        <v>128</v>
      </c>
      <c r="J67" s="21">
        <f>+reg8!J96</f>
        <v>98</v>
      </c>
      <c r="K67" s="21">
        <f>+J67/I67*100</f>
        <v>76.5625</v>
      </c>
      <c r="L67" s="21">
        <f>+I67-J67</f>
        <v>30</v>
      </c>
      <c r="M67" s="21">
        <f>+reg8!M96</f>
        <v>7882</v>
      </c>
      <c r="N67" s="21">
        <f>+reg8!N96</f>
        <v>4327</v>
      </c>
      <c r="O67" s="21">
        <f>+reg8!O96</f>
        <v>4561</v>
      </c>
      <c r="P67" s="21">
        <f>+O67/M67*100</f>
        <v>57.86602385181426</v>
      </c>
      <c r="Q67" s="38" t="s">
        <v>203</v>
      </c>
    </row>
    <row r="68" spans="2:17" ht="15">
      <c r="B68" s="37">
        <v>4</v>
      </c>
      <c r="C68" s="19" t="s">
        <v>88</v>
      </c>
      <c r="D68" s="19"/>
      <c r="E68" s="21">
        <f>+reg8!E97</f>
        <v>13</v>
      </c>
      <c r="F68" s="21">
        <f>+reg8!F97</f>
        <v>13</v>
      </c>
      <c r="G68" s="21">
        <f>+F68/E68*100</f>
        <v>100</v>
      </c>
      <c r="H68" s="21">
        <f>+E68-F68</f>
        <v>0</v>
      </c>
      <c r="I68" s="21">
        <f>+reg8!I97</f>
        <v>108</v>
      </c>
      <c r="J68" s="21">
        <f>+reg8!J97</f>
        <v>52</v>
      </c>
      <c r="K68" s="21">
        <f>+J68/I68*100</f>
        <v>48.148148148148145</v>
      </c>
      <c r="L68" s="21">
        <f>+I68-J68</f>
        <v>56</v>
      </c>
      <c r="M68" s="21">
        <f>+reg8!M97</f>
        <v>8227</v>
      </c>
      <c r="N68" s="21">
        <f>+reg8!N97</f>
        <v>4554</v>
      </c>
      <c r="O68" s="21">
        <f>+reg8!O97</f>
        <v>4797</v>
      </c>
      <c r="P68" s="21">
        <f>+O68/M68*100</f>
        <v>58.308010210283214</v>
      </c>
      <c r="Q68" s="38" t="s">
        <v>203</v>
      </c>
    </row>
    <row r="69" spans="2:17" ht="15">
      <c r="B69" s="37">
        <v>5</v>
      </c>
      <c r="C69" s="19" t="s">
        <v>89</v>
      </c>
      <c r="D69" s="19"/>
      <c r="E69" s="21">
        <f>+reg8!E98</f>
        <v>35</v>
      </c>
      <c r="F69" s="21">
        <f>+reg8!F98</f>
        <v>35</v>
      </c>
      <c r="G69" s="21">
        <f>+F69/E69*100</f>
        <v>100</v>
      </c>
      <c r="H69" s="21">
        <f>+E69-F69</f>
        <v>0</v>
      </c>
      <c r="I69" s="21">
        <f>+reg8!I98</f>
        <v>128</v>
      </c>
      <c r="J69" s="21">
        <f>+reg8!J98</f>
        <v>88</v>
      </c>
      <c r="K69" s="21">
        <f>+J69/I69*100</f>
        <v>68.75</v>
      </c>
      <c r="L69" s="21">
        <f>+I69-J69</f>
        <v>40</v>
      </c>
      <c r="M69" s="21">
        <f>+reg8!M98</f>
        <v>10521</v>
      </c>
      <c r="N69" s="21">
        <f>+reg8!N98</f>
        <v>6985</v>
      </c>
      <c r="O69" s="21">
        <f>+reg8!O98</f>
        <v>7300</v>
      </c>
      <c r="P69" s="21">
        <f>+O69/M69*100</f>
        <v>69.38503944491968</v>
      </c>
      <c r="Q69" s="38" t="s">
        <v>203</v>
      </c>
    </row>
    <row r="70" spans="2:17" ht="15.75" thickBot="1">
      <c r="B70" s="37"/>
      <c r="C70" s="19"/>
      <c r="D70" s="19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39"/>
    </row>
    <row r="71" spans="2:17" ht="15.75" thickBot="1">
      <c r="B71" s="404" t="s">
        <v>152</v>
      </c>
      <c r="C71" s="405"/>
      <c r="D71" s="23"/>
      <c r="E71" s="26">
        <f>SUM(E65:E69)</f>
        <v>150</v>
      </c>
      <c r="F71" s="26">
        <f>SUM(F65:F69)</f>
        <v>150</v>
      </c>
      <c r="G71" s="26">
        <f>+F71/E71*100</f>
        <v>100</v>
      </c>
      <c r="H71" s="26">
        <f>SUM(H65:H69)</f>
        <v>0</v>
      </c>
      <c r="I71" s="26">
        <f>SUM(I65:I69)</f>
        <v>574</v>
      </c>
      <c r="J71" s="26">
        <f>SUM(J65:J69)</f>
        <v>365</v>
      </c>
      <c r="K71" s="26">
        <f>+J71/I71*100</f>
        <v>63.58885017421603</v>
      </c>
      <c r="L71" s="26">
        <f>SUM(L65:L69)</f>
        <v>209</v>
      </c>
      <c r="M71" s="26">
        <f>SUM(M65:M69)</f>
        <v>43589</v>
      </c>
      <c r="N71" s="26">
        <f>SUM(N65:N69)</f>
        <v>25436</v>
      </c>
      <c r="O71" s="26">
        <f>SUM(O65:O69)</f>
        <v>26769</v>
      </c>
      <c r="P71" s="26">
        <f>+O71/M71*100</f>
        <v>61.41228291541444</v>
      </c>
      <c r="Q71" s="35"/>
    </row>
    <row r="72" spans="2:12" ht="15">
      <c r="B72" s="393" t="s">
        <v>64</v>
      </c>
      <c r="C72" s="393"/>
      <c r="D72" s="393"/>
      <c r="E72" s="393"/>
      <c r="F72" s="393"/>
      <c r="G72" s="393"/>
      <c r="H72" s="393"/>
      <c r="I72" s="2"/>
      <c r="J72" s="2"/>
      <c r="K72" s="2"/>
      <c r="L72" s="2"/>
    </row>
    <row r="73" spans="2:17" ht="15">
      <c r="B73" s="393"/>
      <c r="C73" s="393"/>
      <c r="D73" s="393"/>
      <c r="E73" s="393"/>
      <c r="F73" s="393"/>
      <c r="G73" s="393"/>
      <c r="H73" s="393"/>
      <c r="I73" s="393"/>
      <c r="J73" s="393"/>
      <c r="K73" s="393"/>
      <c r="L73" s="393"/>
      <c r="M73" s="393"/>
      <c r="N73" s="393"/>
      <c r="O73" s="393"/>
      <c r="P73" s="393"/>
      <c r="Q73" s="393"/>
    </row>
    <row r="74" spans="2:17" ht="15">
      <c r="B74" s="393"/>
      <c r="C74" s="393"/>
      <c r="D74" s="393"/>
      <c r="E74" s="393"/>
      <c r="F74" s="393"/>
      <c r="G74" s="393"/>
      <c r="H74" s="393"/>
      <c r="I74" s="393"/>
      <c r="J74" s="393"/>
      <c r="K74" s="393"/>
      <c r="L74" s="393"/>
      <c r="M74" s="393"/>
      <c r="N74" s="393"/>
      <c r="O74" s="393"/>
      <c r="P74" s="393"/>
      <c r="Q74" s="393"/>
    </row>
    <row r="75" spans="5:12" ht="15">
      <c r="E75" s="30"/>
      <c r="F75" s="30"/>
      <c r="G75" s="17"/>
      <c r="H75" s="31"/>
      <c r="I75" s="31"/>
      <c r="J75" s="31"/>
      <c r="K75" s="31"/>
      <c r="L75" s="31"/>
    </row>
    <row r="76" spans="2:16" ht="16.5" thickBot="1">
      <c r="B76" s="1" t="s">
        <v>204</v>
      </c>
      <c r="M76" s="407"/>
      <c r="N76" s="407"/>
      <c r="O76" s="407"/>
      <c r="P76" s="36"/>
    </row>
    <row r="77" spans="2:17" ht="15">
      <c r="B77" s="394" t="s">
        <v>194</v>
      </c>
      <c r="C77" s="395"/>
      <c r="D77" s="4"/>
      <c r="E77" s="400" t="s">
        <v>186</v>
      </c>
      <c r="F77" s="401"/>
      <c r="G77" s="401"/>
      <c r="H77" s="402"/>
      <c r="I77" s="400" t="s">
        <v>147</v>
      </c>
      <c r="J77" s="401"/>
      <c r="K77" s="401"/>
      <c r="L77" s="402"/>
      <c r="M77" s="403" t="s">
        <v>187</v>
      </c>
      <c r="N77" s="403"/>
      <c r="O77" s="403"/>
      <c r="P77" s="403"/>
      <c r="Q77" s="5" t="s">
        <v>64</v>
      </c>
    </row>
    <row r="78" spans="2:17" ht="15">
      <c r="B78" s="396"/>
      <c r="C78" s="397"/>
      <c r="D78" s="6"/>
      <c r="E78" s="387" t="s">
        <v>148</v>
      </c>
      <c r="F78" s="389" t="s">
        <v>149</v>
      </c>
      <c r="G78" s="389"/>
      <c r="H78" s="390" t="s">
        <v>16</v>
      </c>
      <c r="I78" s="387" t="s">
        <v>148</v>
      </c>
      <c r="J78" s="389" t="s">
        <v>149</v>
      </c>
      <c r="K78" s="389"/>
      <c r="L78" s="390" t="s">
        <v>16</v>
      </c>
      <c r="M78" s="318" t="s">
        <v>249</v>
      </c>
      <c r="N78" s="344" t="s">
        <v>190</v>
      </c>
      <c r="O78" s="345"/>
      <c r="P78" s="346"/>
      <c r="Q78" s="7" t="s">
        <v>195</v>
      </c>
    </row>
    <row r="79" spans="2:17" ht="23.25" thickBot="1">
      <c r="B79" s="398"/>
      <c r="C79" s="399"/>
      <c r="D79" s="8"/>
      <c r="E79" s="388"/>
      <c r="F79" s="9" t="s">
        <v>192</v>
      </c>
      <c r="G79" s="10" t="s">
        <v>150</v>
      </c>
      <c r="H79" s="391"/>
      <c r="I79" s="388"/>
      <c r="J79" s="9" t="s">
        <v>192</v>
      </c>
      <c r="K79" s="10" t="s">
        <v>150</v>
      </c>
      <c r="L79" s="391"/>
      <c r="M79" s="320"/>
      <c r="N79" s="303" t="s">
        <v>262</v>
      </c>
      <c r="O79" s="303" t="s">
        <v>263</v>
      </c>
      <c r="P79" s="304" t="s">
        <v>150</v>
      </c>
      <c r="Q79" s="11" t="s">
        <v>196</v>
      </c>
    </row>
    <row r="80" spans="2:17" ht="15">
      <c r="B80" s="37">
        <v>1</v>
      </c>
      <c r="C80" s="19" t="s">
        <v>79</v>
      </c>
      <c r="D80" s="19"/>
      <c r="E80" s="21">
        <f>+reg8!E100</f>
        <v>16</v>
      </c>
      <c r="F80" s="21">
        <f>+reg8!F100</f>
        <v>16</v>
      </c>
      <c r="G80" s="21">
        <f aca="true" t="shared" si="15" ref="G80:G86">+F80/E80*100</f>
        <v>100</v>
      </c>
      <c r="H80" s="21">
        <f aca="true" t="shared" si="16" ref="H80:H86">+E80-F80</f>
        <v>0</v>
      </c>
      <c r="I80" s="21">
        <f>+reg8!I100</f>
        <v>63</v>
      </c>
      <c r="J80" s="21">
        <f>+reg8!J100</f>
        <v>61</v>
      </c>
      <c r="K80" s="21">
        <f aca="true" t="shared" si="17" ref="K80:K86">+J80/I80*100</f>
        <v>96.82539682539682</v>
      </c>
      <c r="L80" s="21">
        <f aca="true" t="shared" si="18" ref="L80:L86">+I80-J80</f>
        <v>2</v>
      </c>
      <c r="M80" s="21">
        <f>+reg8!M100</f>
        <v>11067</v>
      </c>
      <c r="N80" s="21">
        <f>+reg8!N100</f>
        <v>9726</v>
      </c>
      <c r="O80" s="21">
        <f>+reg8!O100</f>
        <v>9997</v>
      </c>
      <c r="P80" s="21">
        <f aca="true" t="shared" si="19" ref="P80:P86">+O80/M80*100</f>
        <v>90.33161651757477</v>
      </c>
      <c r="Q80" s="38" t="s">
        <v>203</v>
      </c>
    </row>
    <row r="81" spans="2:17" ht="15">
      <c r="B81" s="37">
        <v>2</v>
      </c>
      <c r="C81" s="19" t="s">
        <v>81</v>
      </c>
      <c r="D81" s="19"/>
      <c r="E81" s="21">
        <f>+reg8!E101</f>
        <v>24</v>
      </c>
      <c r="F81" s="21">
        <f>+reg8!F101</f>
        <v>24</v>
      </c>
      <c r="G81" s="21">
        <f t="shared" si="15"/>
        <v>100</v>
      </c>
      <c r="H81" s="21">
        <f t="shared" si="16"/>
        <v>0</v>
      </c>
      <c r="I81" s="21">
        <f>+reg8!I101</f>
        <v>119</v>
      </c>
      <c r="J81" s="21">
        <f>+reg8!J101</f>
        <v>107</v>
      </c>
      <c r="K81" s="21">
        <f t="shared" si="17"/>
        <v>89.91596638655463</v>
      </c>
      <c r="L81" s="21">
        <f t="shared" si="18"/>
        <v>12</v>
      </c>
      <c r="M81" s="21">
        <f>+reg8!M101</f>
        <v>11201</v>
      </c>
      <c r="N81" s="21">
        <f>+reg8!N101</f>
        <v>9932</v>
      </c>
      <c r="O81" s="21">
        <f>+reg8!O101</f>
        <v>10197</v>
      </c>
      <c r="P81" s="21">
        <f t="shared" si="19"/>
        <v>91.03651459691099</v>
      </c>
      <c r="Q81" s="38" t="s">
        <v>203</v>
      </c>
    </row>
    <row r="82" spans="2:17" ht="15">
      <c r="B82" s="37">
        <v>3</v>
      </c>
      <c r="C82" s="19" t="s">
        <v>82</v>
      </c>
      <c r="D82" s="19"/>
      <c r="E82" s="21">
        <f>+reg8!E102</f>
        <v>23</v>
      </c>
      <c r="F82" s="21">
        <f>+reg8!F102</f>
        <v>23</v>
      </c>
      <c r="G82" s="21">
        <f t="shared" si="15"/>
        <v>100</v>
      </c>
      <c r="H82" s="21">
        <f t="shared" si="16"/>
        <v>0</v>
      </c>
      <c r="I82" s="21">
        <f>+reg8!I102</f>
        <v>136</v>
      </c>
      <c r="J82" s="21">
        <f>+reg8!J102</f>
        <v>107</v>
      </c>
      <c r="K82" s="21">
        <f t="shared" si="17"/>
        <v>78.67647058823529</v>
      </c>
      <c r="L82" s="21">
        <f t="shared" si="18"/>
        <v>29</v>
      </c>
      <c r="M82" s="21">
        <f>+reg8!M102</f>
        <v>12921</v>
      </c>
      <c r="N82" s="21">
        <f>+reg8!N102</f>
        <v>10388</v>
      </c>
      <c r="O82" s="21">
        <f>+reg8!O102</f>
        <v>10752</v>
      </c>
      <c r="P82" s="21">
        <f t="shared" si="19"/>
        <v>83.21337357789645</v>
      </c>
      <c r="Q82" s="38" t="s">
        <v>203</v>
      </c>
    </row>
    <row r="83" spans="2:17" ht="15">
      <c r="B83" s="37">
        <v>4</v>
      </c>
      <c r="C83" s="19" t="s">
        <v>84</v>
      </c>
      <c r="D83" s="19"/>
      <c r="E83" s="21">
        <f>+reg8!E103</f>
        <v>21</v>
      </c>
      <c r="F83" s="21">
        <f>+reg8!F103</f>
        <v>21</v>
      </c>
      <c r="G83" s="21">
        <f t="shared" si="15"/>
        <v>100</v>
      </c>
      <c r="H83" s="21">
        <f t="shared" si="16"/>
        <v>0</v>
      </c>
      <c r="I83" s="21">
        <f>+reg8!I103</f>
        <v>69</v>
      </c>
      <c r="J83" s="21">
        <f>+reg8!J103</f>
        <v>56</v>
      </c>
      <c r="K83" s="21">
        <f t="shared" si="17"/>
        <v>81.15942028985508</v>
      </c>
      <c r="L83" s="21">
        <f t="shared" si="18"/>
        <v>13</v>
      </c>
      <c r="M83" s="21">
        <f>+reg8!M103</f>
        <v>4570</v>
      </c>
      <c r="N83" s="21">
        <f>+reg8!N103</f>
        <v>3426</v>
      </c>
      <c r="O83" s="21">
        <f>+reg8!O103</f>
        <v>3548</v>
      </c>
      <c r="P83" s="21">
        <f t="shared" si="19"/>
        <v>77.63676148796499</v>
      </c>
      <c r="Q83" s="38" t="s">
        <v>203</v>
      </c>
    </row>
    <row r="84" spans="2:17" ht="15">
      <c r="B84" s="37">
        <v>5</v>
      </c>
      <c r="C84" s="19" t="s">
        <v>85</v>
      </c>
      <c r="D84" s="19"/>
      <c r="E84" s="21">
        <f>+reg8!E104</f>
        <v>22</v>
      </c>
      <c r="F84" s="21">
        <f>+reg8!F104</f>
        <v>22</v>
      </c>
      <c r="G84" s="21">
        <f t="shared" si="15"/>
        <v>100</v>
      </c>
      <c r="H84" s="21">
        <f t="shared" si="16"/>
        <v>0</v>
      </c>
      <c r="I84" s="21">
        <f>+reg8!I104</f>
        <v>91</v>
      </c>
      <c r="J84" s="21">
        <f>+reg8!J104</f>
        <v>79</v>
      </c>
      <c r="K84" s="21">
        <f t="shared" si="17"/>
        <v>86.81318681318682</v>
      </c>
      <c r="L84" s="21">
        <f t="shared" si="18"/>
        <v>12</v>
      </c>
      <c r="M84" s="21">
        <f>+reg8!M104</f>
        <v>7923</v>
      </c>
      <c r="N84" s="21">
        <f>+reg8!N104</f>
        <v>5910</v>
      </c>
      <c r="O84" s="21">
        <f>+reg8!O104</f>
        <v>6205</v>
      </c>
      <c r="P84" s="21">
        <f t="shared" si="19"/>
        <v>78.31629433295468</v>
      </c>
      <c r="Q84" s="38" t="s">
        <v>203</v>
      </c>
    </row>
    <row r="85" spans="2:17" ht="15">
      <c r="B85" s="37">
        <v>6</v>
      </c>
      <c r="C85" s="19" t="s">
        <v>86</v>
      </c>
      <c r="D85" s="19"/>
      <c r="E85" s="21">
        <f>+reg8!E105</f>
        <v>110</v>
      </c>
      <c r="F85" s="21">
        <f>+reg8!F105</f>
        <v>110</v>
      </c>
      <c r="G85" s="21">
        <f t="shared" si="15"/>
        <v>100</v>
      </c>
      <c r="H85" s="21">
        <f t="shared" si="16"/>
        <v>0</v>
      </c>
      <c r="I85" s="21">
        <f>+reg8!I105</f>
        <v>390</v>
      </c>
      <c r="J85" s="21">
        <f>+reg8!J105</f>
        <v>325</v>
      </c>
      <c r="K85" s="21">
        <f t="shared" si="17"/>
        <v>83.33333333333334</v>
      </c>
      <c r="L85" s="21">
        <f t="shared" si="18"/>
        <v>65</v>
      </c>
      <c r="M85" s="21">
        <f>+reg8!M105</f>
        <v>50341</v>
      </c>
      <c r="N85" s="21">
        <f>+reg8!N105</f>
        <v>47445</v>
      </c>
      <c r="O85" s="21">
        <f>+reg8!O105</f>
        <v>48621</v>
      </c>
      <c r="P85" s="21">
        <f t="shared" si="19"/>
        <v>96.58330188117041</v>
      </c>
      <c r="Q85" s="38" t="s">
        <v>203</v>
      </c>
    </row>
    <row r="86" spans="2:17" ht="15">
      <c r="B86" s="37">
        <v>7</v>
      </c>
      <c r="C86" s="19" t="s">
        <v>87</v>
      </c>
      <c r="D86" s="19"/>
      <c r="E86" s="21">
        <f>+reg8!E106</f>
        <v>50</v>
      </c>
      <c r="F86" s="21">
        <f>+reg8!F106</f>
        <v>50</v>
      </c>
      <c r="G86" s="21">
        <f t="shared" si="15"/>
        <v>100</v>
      </c>
      <c r="H86" s="21">
        <f t="shared" si="16"/>
        <v>0</v>
      </c>
      <c r="I86" s="21">
        <f>+reg8!I106</f>
        <v>212</v>
      </c>
      <c r="J86" s="21">
        <f>+reg8!J106</f>
        <v>158</v>
      </c>
      <c r="K86" s="21">
        <f t="shared" si="17"/>
        <v>74.52830188679245</v>
      </c>
      <c r="L86" s="21">
        <f t="shared" si="18"/>
        <v>54</v>
      </c>
      <c r="M86" s="21">
        <f>+reg8!M106</f>
        <v>14514</v>
      </c>
      <c r="N86" s="21">
        <f>+reg8!N106</f>
        <v>11481</v>
      </c>
      <c r="O86" s="21">
        <f>+reg8!O106</f>
        <v>11976</v>
      </c>
      <c r="P86" s="21">
        <f t="shared" si="19"/>
        <v>82.51343530384456</v>
      </c>
      <c r="Q86" s="38" t="s">
        <v>203</v>
      </c>
    </row>
    <row r="87" spans="2:17" ht="15.75" thickBot="1">
      <c r="B87" s="37"/>
      <c r="C87" s="19"/>
      <c r="D87" s="19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39"/>
    </row>
    <row r="88" spans="2:17" ht="15.75" thickBot="1">
      <c r="B88" s="404" t="s">
        <v>152</v>
      </c>
      <c r="C88" s="405"/>
      <c r="D88" s="23"/>
      <c r="E88" s="26">
        <f>SUM(E80:E86)</f>
        <v>266</v>
      </c>
      <c r="F88" s="26">
        <f>SUM(F80:F86)</f>
        <v>266</v>
      </c>
      <c r="G88" s="26">
        <f>+F88/E88*100</f>
        <v>100</v>
      </c>
      <c r="H88" s="26">
        <f>SUM(H80:H86)</f>
        <v>0</v>
      </c>
      <c r="I88" s="26">
        <f>SUM(I80:I86)</f>
        <v>1080</v>
      </c>
      <c r="J88" s="26">
        <f>SUM(J80:J86)</f>
        <v>893</v>
      </c>
      <c r="K88" s="26">
        <f>+J88/I88*100</f>
        <v>82.68518518518519</v>
      </c>
      <c r="L88" s="26">
        <f>SUM(L80:L86)</f>
        <v>187</v>
      </c>
      <c r="M88" s="26">
        <f>SUM(M80:M86)</f>
        <v>112537</v>
      </c>
      <c r="N88" s="26">
        <f>SUM(N80:N86)</f>
        <v>98308</v>
      </c>
      <c r="O88" s="26">
        <f>SUM(O80:O86)</f>
        <v>101296</v>
      </c>
      <c r="P88" s="26">
        <f>+O88/M88*100</f>
        <v>90.01128517731945</v>
      </c>
      <c r="Q88" s="35"/>
    </row>
    <row r="89" spans="2:12" ht="15">
      <c r="B89" s="393" t="s">
        <v>64</v>
      </c>
      <c r="C89" s="393"/>
      <c r="D89" s="393"/>
      <c r="E89" s="393"/>
      <c r="F89" s="393"/>
      <c r="G89" s="393"/>
      <c r="H89" s="393"/>
      <c r="I89" s="2"/>
      <c r="J89" s="2"/>
      <c r="K89" s="2"/>
      <c r="L89" s="2"/>
    </row>
    <row r="90" spans="2:17" ht="15">
      <c r="B90" s="393"/>
      <c r="C90" s="393"/>
      <c r="D90" s="393"/>
      <c r="E90" s="393"/>
      <c r="F90" s="393"/>
      <c r="G90" s="393"/>
      <c r="H90" s="393"/>
      <c r="I90" s="393"/>
      <c r="J90" s="393"/>
      <c r="K90" s="393"/>
      <c r="L90" s="393"/>
      <c r="M90" s="393"/>
      <c r="N90" s="393"/>
      <c r="O90" s="393"/>
      <c r="P90" s="393"/>
      <c r="Q90" s="393"/>
    </row>
    <row r="91" spans="2:17" ht="15">
      <c r="B91" s="393"/>
      <c r="C91" s="393"/>
      <c r="D91" s="393"/>
      <c r="E91" s="393"/>
      <c r="F91" s="393"/>
      <c r="G91" s="393"/>
      <c r="H91" s="393"/>
      <c r="I91" s="393"/>
      <c r="J91" s="393"/>
      <c r="K91" s="393"/>
      <c r="L91" s="393"/>
      <c r="M91" s="393"/>
      <c r="N91" s="393"/>
      <c r="O91" s="393"/>
      <c r="P91" s="393"/>
      <c r="Q91" s="393"/>
    </row>
    <row r="92" spans="5:12" ht="15">
      <c r="E92" s="30"/>
      <c r="F92" s="30"/>
      <c r="G92" s="17"/>
      <c r="H92" s="31"/>
      <c r="I92" s="31"/>
      <c r="J92" s="31"/>
      <c r="K92" s="31"/>
      <c r="L92" s="31"/>
    </row>
    <row r="93" spans="2:16" ht="16.5" thickBot="1">
      <c r="B93" s="1" t="s">
        <v>205</v>
      </c>
      <c r="M93" s="407"/>
      <c r="N93" s="407"/>
      <c r="O93" s="407"/>
      <c r="P93" s="36"/>
    </row>
    <row r="94" spans="2:17" ht="15">
      <c r="B94" s="394" t="s">
        <v>194</v>
      </c>
      <c r="C94" s="395"/>
      <c r="D94" s="4"/>
      <c r="E94" s="400" t="s">
        <v>186</v>
      </c>
      <c r="F94" s="401"/>
      <c r="G94" s="401"/>
      <c r="H94" s="402"/>
      <c r="I94" s="400" t="s">
        <v>147</v>
      </c>
      <c r="J94" s="401"/>
      <c r="K94" s="401"/>
      <c r="L94" s="402"/>
      <c r="M94" s="403" t="s">
        <v>187</v>
      </c>
      <c r="N94" s="403"/>
      <c r="O94" s="403"/>
      <c r="P94" s="403"/>
      <c r="Q94" s="5" t="s">
        <v>64</v>
      </c>
    </row>
    <row r="95" spans="2:17" ht="15">
      <c r="B95" s="396"/>
      <c r="C95" s="397"/>
      <c r="D95" s="6"/>
      <c r="E95" s="387" t="s">
        <v>148</v>
      </c>
      <c r="F95" s="389" t="s">
        <v>149</v>
      </c>
      <c r="G95" s="389"/>
      <c r="H95" s="390" t="s">
        <v>16</v>
      </c>
      <c r="I95" s="387" t="s">
        <v>148</v>
      </c>
      <c r="J95" s="389" t="s">
        <v>149</v>
      </c>
      <c r="K95" s="389"/>
      <c r="L95" s="390" t="s">
        <v>16</v>
      </c>
      <c r="M95" s="318" t="s">
        <v>249</v>
      </c>
      <c r="N95" s="344" t="s">
        <v>190</v>
      </c>
      <c r="O95" s="345"/>
      <c r="P95" s="346"/>
      <c r="Q95" s="7" t="s">
        <v>195</v>
      </c>
    </row>
    <row r="96" spans="2:17" ht="23.25" thickBot="1">
      <c r="B96" s="398"/>
      <c r="C96" s="399"/>
      <c r="D96" s="8"/>
      <c r="E96" s="388"/>
      <c r="F96" s="9" t="s">
        <v>192</v>
      </c>
      <c r="G96" s="10" t="s">
        <v>150</v>
      </c>
      <c r="H96" s="391"/>
      <c r="I96" s="388"/>
      <c r="J96" s="9" t="s">
        <v>192</v>
      </c>
      <c r="K96" s="10" t="s">
        <v>150</v>
      </c>
      <c r="L96" s="391"/>
      <c r="M96" s="320"/>
      <c r="N96" s="303" t="s">
        <v>262</v>
      </c>
      <c r="O96" s="303" t="s">
        <v>263</v>
      </c>
      <c r="P96" s="304" t="s">
        <v>150</v>
      </c>
      <c r="Q96" s="11" t="s">
        <v>196</v>
      </c>
    </row>
    <row r="97" spans="2:17" ht="15">
      <c r="B97" s="37">
        <v>1</v>
      </c>
      <c r="C97" s="19" t="s">
        <v>111</v>
      </c>
      <c r="D97" s="19"/>
      <c r="E97" s="21">
        <f>+reg8!E23+reg8!E139</f>
        <v>63</v>
      </c>
      <c r="F97" s="21">
        <f>+reg8!F23+reg8!F139</f>
        <v>63</v>
      </c>
      <c r="G97" s="21">
        <f aca="true" t="shared" si="20" ref="G97:G105">+F97/E97*100</f>
        <v>100</v>
      </c>
      <c r="H97" s="21">
        <f aca="true" t="shared" si="21" ref="H97:H105">+E97-F97</f>
        <v>0</v>
      </c>
      <c r="I97" s="21">
        <f>+reg8!I23+reg8!I139</f>
        <v>152</v>
      </c>
      <c r="J97" s="21">
        <f>+reg8!J23+reg8!J139</f>
        <v>93</v>
      </c>
      <c r="K97" s="21">
        <f aca="true" t="shared" si="22" ref="K97:K105">+J97/I97*100</f>
        <v>61.18421052631579</v>
      </c>
      <c r="L97" s="21">
        <f aca="true" t="shared" si="23" ref="L97:L105">+I97-J97</f>
        <v>59</v>
      </c>
      <c r="M97" s="21">
        <f>+reg8!M23+reg8!M139</f>
        <v>13508</v>
      </c>
      <c r="N97" s="21">
        <f>+reg8!N23+reg8!N139</f>
        <v>12187</v>
      </c>
      <c r="O97" s="21">
        <f>+reg8!O23+reg8!O139</f>
        <v>12497</v>
      </c>
      <c r="P97" s="21">
        <f aca="true" t="shared" si="24" ref="P97:P105">+O97/M97*100</f>
        <v>92.51554634290791</v>
      </c>
      <c r="Q97" s="38" t="s">
        <v>200</v>
      </c>
    </row>
    <row r="98" spans="2:17" ht="15">
      <c r="B98" s="37">
        <v>2</v>
      </c>
      <c r="C98" s="19" t="s">
        <v>60</v>
      </c>
      <c r="D98" s="19"/>
      <c r="E98" s="21">
        <f>+reg8!E76</f>
        <v>32</v>
      </c>
      <c r="F98" s="21">
        <f>+reg8!F76</f>
        <v>32</v>
      </c>
      <c r="G98" s="21">
        <f t="shared" si="20"/>
        <v>100</v>
      </c>
      <c r="H98" s="21">
        <f t="shared" si="21"/>
        <v>0</v>
      </c>
      <c r="I98" s="21">
        <f>+reg8!I76</f>
        <v>104</v>
      </c>
      <c r="J98" s="21">
        <f>+reg8!J76</f>
        <v>97</v>
      </c>
      <c r="K98" s="21">
        <f t="shared" si="22"/>
        <v>93.26923076923077</v>
      </c>
      <c r="L98" s="21">
        <f t="shared" si="23"/>
        <v>7</v>
      </c>
      <c r="M98" s="21">
        <f>+reg8!M76</f>
        <v>8691</v>
      </c>
      <c r="N98" s="21">
        <f>+reg8!N76</f>
        <v>10885</v>
      </c>
      <c r="O98" s="21">
        <f>+reg8!O76</f>
        <v>11259</v>
      </c>
      <c r="P98" s="21">
        <f t="shared" si="24"/>
        <v>129.54780807732135</v>
      </c>
      <c r="Q98" s="38" t="s">
        <v>206</v>
      </c>
    </row>
    <row r="99" spans="2:17" ht="15">
      <c r="B99" s="37">
        <v>3</v>
      </c>
      <c r="C99" s="19" t="s">
        <v>207</v>
      </c>
      <c r="D99" s="19"/>
      <c r="E99" s="21">
        <f>+reg8!E77</f>
        <v>92</v>
      </c>
      <c r="F99" s="21">
        <f>+reg8!F77</f>
        <v>92</v>
      </c>
      <c r="G99" s="21">
        <f t="shared" si="20"/>
        <v>100</v>
      </c>
      <c r="H99" s="21">
        <f t="shared" si="21"/>
        <v>0</v>
      </c>
      <c r="I99" s="21">
        <f>+reg8!I77</f>
        <v>455</v>
      </c>
      <c r="J99" s="21">
        <f>+reg8!J77</f>
        <v>435</v>
      </c>
      <c r="K99" s="21">
        <f t="shared" si="22"/>
        <v>95.6043956043956</v>
      </c>
      <c r="L99" s="21">
        <f t="shared" si="23"/>
        <v>20</v>
      </c>
      <c r="M99" s="21">
        <f>+reg8!M77</f>
        <v>26180</v>
      </c>
      <c r="N99" s="21">
        <f>+reg8!N77</f>
        <v>30187</v>
      </c>
      <c r="O99" s="21">
        <f>+reg8!O77</f>
        <v>31108</v>
      </c>
      <c r="P99" s="21">
        <f t="shared" si="24"/>
        <v>118.82352941176471</v>
      </c>
      <c r="Q99" s="38" t="s">
        <v>206</v>
      </c>
    </row>
    <row r="100" spans="2:17" ht="15">
      <c r="B100" s="37">
        <v>4</v>
      </c>
      <c r="C100" s="19" t="s">
        <v>40</v>
      </c>
      <c r="D100" s="19"/>
      <c r="E100" s="21">
        <f>+reg8!E78</f>
        <v>51</v>
      </c>
      <c r="F100" s="21">
        <f>+reg8!F78</f>
        <v>51</v>
      </c>
      <c r="G100" s="21">
        <f t="shared" si="20"/>
        <v>100</v>
      </c>
      <c r="H100" s="21">
        <f t="shared" si="21"/>
        <v>0</v>
      </c>
      <c r="I100" s="21">
        <f>+reg8!I78</f>
        <v>309</v>
      </c>
      <c r="J100" s="21">
        <f>+reg8!J78</f>
        <v>281</v>
      </c>
      <c r="K100" s="21">
        <f t="shared" si="22"/>
        <v>90.93851132686083</v>
      </c>
      <c r="L100" s="21">
        <f t="shared" si="23"/>
        <v>28</v>
      </c>
      <c r="M100" s="21">
        <f>+reg8!M78</f>
        <v>14394</v>
      </c>
      <c r="N100" s="21">
        <f>+reg8!N78</f>
        <v>18962</v>
      </c>
      <c r="O100" s="21">
        <f>+reg8!O78</f>
        <v>19636</v>
      </c>
      <c r="P100" s="21">
        <f t="shared" si="24"/>
        <v>136.41795192441296</v>
      </c>
      <c r="Q100" s="38" t="s">
        <v>206</v>
      </c>
    </row>
    <row r="101" spans="2:17" ht="15">
      <c r="B101" s="37">
        <v>5</v>
      </c>
      <c r="C101" s="19" t="s">
        <v>47</v>
      </c>
      <c r="D101" s="19"/>
      <c r="E101" s="21">
        <f>+reg8!E79</f>
        <v>20</v>
      </c>
      <c r="F101" s="21">
        <f>+reg8!F79</f>
        <v>20</v>
      </c>
      <c r="G101" s="21">
        <f t="shared" si="20"/>
        <v>100</v>
      </c>
      <c r="H101" s="21">
        <f t="shared" si="21"/>
        <v>0</v>
      </c>
      <c r="I101" s="21">
        <f>+reg8!I79</f>
        <v>205</v>
      </c>
      <c r="J101" s="21">
        <f>+reg8!J79</f>
        <v>192</v>
      </c>
      <c r="K101" s="21">
        <f t="shared" si="22"/>
        <v>93.65853658536587</v>
      </c>
      <c r="L101" s="21">
        <f t="shared" si="23"/>
        <v>13</v>
      </c>
      <c r="M101" s="21">
        <f>+reg8!M79</f>
        <v>4994</v>
      </c>
      <c r="N101" s="21">
        <f>+reg8!N79</f>
        <v>6748</v>
      </c>
      <c r="O101" s="21">
        <f>+reg8!O79</f>
        <v>6860</v>
      </c>
      <c r="P101" s="21">
        <f t="shared" si="24"/>
        <v>137.36483780536645</v>
      </c>
      <c r="Q101" s="38" t="s">
        <v>206</v>
      </c>
    </row>
    <row r="102" spans="2:17" ht="15">
      <c r="B102" s="37">
        <v>6</v>
      </c>
      <c r="C102" s="19" t="s">
        <v>41</v>
      </c>
      <c r="D102" s="19"/>
      <c r="E102" s="21">
        <f>+reg8!E80</f>
        <v>20</v>
      </c>
      <c r="F102" s="21">
        <f>+reg8!F80</f>
        <v>20</v>
      </c>
      <c r="G102" s="21">
        <f t="shared" si="20"/>
        <v>100</v>
      </c>
      <c r="H102" s="21">
        <f t="shared" si="21"/>
        <v>0</v>
      </c>
      <c r="I102" s="21">
        <f>+reg8!I80</f>
        <v>120</v>
      </c>
      <c r="J102" s="21">
        <f>+reg8!J80</f>
        <v>112</v>
      </c>
      <c r="K102" s="21">
        <f t="shared" si="22"/>
        <v>93.33333333333333</v>
      </c>
      <c r="L102" s="21">
        <f t="shared" si="23"/>
        <v>8</v>
      </c>
      <c r="M102" s="21">
        <f>+reg8!M80</f>
        <v>4912</v>
      </c>
      <c r="N102" s="21">
        <f>+reg8!N80</f>
        <v>6229</v>
      </c>
      <c r="O102" s="21">
        <f>+reg8!O80</f>
        <v>6412</v>
      </c>
      <c r="P102" s="21">
        <f t="shared" si="24"/>
        <v>130.53745928338762</v>
      </c>
      <c r="Q102" s="38" t="s">
        <v>206</v>
      </c>
    </row>
    <row r="103" spans="2:17" ht="15">
      <c r="B103" s="37">
        <v>7</v>
      </c>
      <c r="C103" s="19" t="s">
        <v>156</v>
      </c>
      <c r="D103" s="19"/>
      <c r="E103" s="21">
        <f>+reg8!E24</f>
        <v>28</v>
      </c>
      <c r="F103" s="21">
        <f>+reg8!F24</f>
        <v>28</v>
      </c>
      <c r="G103" s="21">
        <f t="shared" si="20"/>
        <v>100</v>
      </c>
      <c r="H103" s="21">
        <f t="shared" si="21"/>
        <v>0</v>
      </c>
      <c r="I103" s="21">
        <f>+reg8!I24</f>
        <v>70</v>
      </c>
      <c r="J103" s="21">
        <f>+reg8!J24</f>
        <v>58</v>
      </c>
      <c r="K103" s="21">
        <f t="shared" si="22"/>
        <v>82.85714285714286</v>
      </c>
      <c r="L103" s="21">
        <f t="shared" si="23"/>
        <v>12</v>
      </c>
      <c r="M103" s="21">
        <f>+reg8!M24</f>
        <v>6024</v>
      </c>
      <c r="N103" s="21">
        <f>+reg8!N24</f>
        <v>4956</v>
      </c>
      <c r="O103" s="21">
        <f>+reg8!O24</f>
        <v>5259</v>
      </c>
      <c r="P103" s="21">
        <f t="shared" si="24"/>
        <v>87.300796812749</v>
      </c>
      <c r="Q103" s="38" t="s">
        <v>200</v>
      </c>
    </row>
    <row r="104" spans="2:17" ht="15">
      <c r="B104" s="37">
        <v>8</v>
      </c>
      <c r="C104" s="19" t="s">
        <v>116</v>
      </c>
      <c r="D104" s="19"/>
      <c r="E104" s="21">
        <f>+reg8!E25</f>
        <v>28</v>
      </c>
      <c r="F104" s="21">
        <f>+reg8!F25</f>
        <v>28</v>
      </c>
      <c r="G104" s="21">
        <f t="shared" si="20"/>
        <v>100</v>
      </c>
      <c r="H104" s="21">
        <f t="shared" si="21"/>
        <v>0</v>
      </c>
      <c r="I104" s="21">
        <f>+reg8!I25</f>
        <v>38</v>
      </c>
      <c r="J104" s="21">
        <f>+reg8!J25</f>
        <v>35</v>
      </c>
      <c r="K104" s="21">
        <f t="shared" si="22"/>
        <v>92.10526315789474</v>
      </c>
      <c r="L104" s="21">
        <f t="shared" si="23"/>
        <v>3</v>
      </c>
      <c r="M104" s="21">
        <f>+reg8!M25</f>
        <v>6238</v>
      </c>
      <c r="N104" s="21">
        <f>+reg8!N25</f>
        <v>5186</v>
      </c>
      <c r="O104" s="21">
        <f>+reg8!O25</f>
        <v>5296</v>
      </c>
      <c r="P104" s="21">
        <f t="shared" si="24"/>
        <v>84.89900609169607</v>
      </c>
      <c r="Q104" s="38" t="s">
        <v>200</v>
      </c>
    </row>
    <row r="105" spans="2:17" ht="15">
      <c r="B105" s="37">
        <v>9</v>
      </c>
      <c r="C105" s="19" t="s">
        <v>42</v>
      </c>
      <c r="D105" s="19"/>
      <c r="E105" s="21">
        <f>+reg8!E81</f>
        <v>30</v>
      </c>
      <c r="F105" s="21">
        <f>+reg8!F81</f>
        <v>30</v>
      </c>
      <c r="G105" s="21">
        <f t="shared" si="20"/>
        <v>100</v>
      </c>
      <c r="H105" s="21">
        <f t="shared" si="21"/>
        <v>0</v>
      </c>
      <c r="I105" s="21">
        <f>+reg8!I81</f>
        <v>125</v>
      </c>
      <c r="J105" s="21">
        <f>+reg8!J81</f>
        <v>110</v>
      </c>
      <c r="K105" s="21">
        <f t="shared" si="22"/>
        <v>88</v>
      </c>
      <c r="L105" s="21">
        <f t="shared" si="23"/>
        <v>15</v>
      </c>
      <c r="M105" s="21">
        <f>+reg8!M81</f>
        <v>7537</v>
      </c>
      <c r="N105" s="21">
        <f>+reg8!N81</f>
        <v>9445</v>
      </c>
      <c r="O105" s="21">
        <f>+reg8!O81</f>
        <v>9790</v>
      </c>
      <c r="P105" s="21">
        <f t="shared" si="24"/>
        <v>129.8925301844235</v>
      </c>
      <c r="Q105" s="38" t="s">
        <v>206</v>
      </c>
    </row>
    <row r="106" spans="2:17" ht="15.75" thickBot="1">
      <c r="B106" s="37"/>
      <c r="C106" s="19"/>
      <c r="D106" s="19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39"/>
    </row>
    <row r="107" spans="2:17" ht="15.75" thickBot="1">
      <c r="B107" s="404" t="s">
        <v>152</v>
      </c>
      <c r="C107" s="405"/>
      <c r="D107" s="23"/>
      <c r="E107" s="26">
        <f>SUM(E97:E106)</f>
        <v>364</v>
      </c>
      <c r="F107" s="26">
        <f>SUM(F97:F106)</f>
        <v>364</v>
      </c>
      <c r="G107" s="26">
        <f>+F107/E107*100</f>
        <v>100</v>
      </c>
      <c r="H107" s="26">
        <f>SUM(H97:H106)</f>
        <v>0</v>
      </c>
      <c r="I107" s="26">
        <f>SUM(I97:I106)</f>
        <v>1578</v>
      </c>
      <c r="J107" s="26">
        <f>SUM(J97:J106)</f>
        <v>1413</v>
      </c>
      <c r="K107" s="26">
        <f>+J107/I107*100</f>
        <v>89.54372623574145</v>
      </c>
      <c r="L107" s="26">
        <f>SUM(L97:L106)</f>
        <v>165</v>
      </c>
      <c r="M107" s="26">
        <f>SUM(M97:M106)</f>
        <v>92478</v>
      </c>
      <c r="N107" s="26">
        <f>SUM(N97:N106)</f>
        <v>104785</v>
      </c>
      <c r="O107" s="26">
        <f>SUM(O97:O106)</f>
        <v>108117</v>
      </c>
      <c r="P107" s="26">
        <f>+O107/M107*100</f>
        <v>116.91104911438397</v>
      </c>
      <c r="Q107" s="35"/>
    </row>
    <row r="108" spans="2:12" ht="15">
      <c r="B108" s="393" t="s">
        <v>64</v>
      </c>
      <c r="C108" s="393"/>
      <c r="D108" s="393"/>
      <c r="E108" s="393"/>
      <c r="F108" s="393"/>
      <c r="G108" s="393"/>
      <c r="H108" s="393"/>
      <c r="I108" s="2"/>
      <c r="J108" s="2"/>
      <c r="K108" s="2"/>
      <c r="L108" s="2"/>
    </row>
    <row r="109" spans="2:17" ht="15">
      <c r="B109" s="393"/>
      <c r="C109" s="393"/>
      <c r="D109" s="393"/>
      <c r="E109" s="393"/>
      <c r="F109" s="393"/>
      <c r="G109" s="393"/>
      <c r="H109" s="393"/>
      <c r="I109" s="393"/>
      <c r="J109" s="393"/>
      <c r="K109" s="393"/>
      <c r="L109" s="393"/>
      <c r="M109" s="393"/>
      <c r="N109" s="393"/>
      <c r="O109" s="393"/>
      <c r="P109" s="393"/>
      <c r="Q109" s="393"/>
    </row>
    <row r="110" spans="2:17" ht="15">
      <c r="B110" s="393"/>
      <c r="C110" s="393"/>
      <c r="D110" s="393"/>
      <c r="E110" s="393"/>
      <c r="F110" s="393"/>
      <c r="G110" s="393"/>
      <c r="H110" s="393"/>
      <c r="I110" s="393"/>
      <c r="J110" s="393"/>
      <c r="K110" s="393"/>
      <c r="L110" s="393"/>
      <c r="M110" s="393"/>
      <c r="N110" s="393"/>
      <c r="O110" s="393"/>
      <c r="P110" s="393"/>
      <c r="Q110" s="393"/>
    </row>
    <row r="111" spans="5:12" ht="15">
      <c r="E111" s="30"/>
      <c r="F111" s="30"/>
      <c r="G111" s="17"/>
      <c r="H111" s="31"/>
      <c r="I111" s="31"/>
      <c r="J111" s="31"/>
      <c r="K111" s="31"/>
      <c r="L111" s="31"/>
    </row>
    <row r="112" spans="2:16" ht="16.5" thickBot="1">
      <c r="B112" s="1" t="s">
        <v>208</v>
      </c>
      <c r="M112" s="407"/>
      <c r="N112" s="407"/>
      <c r="O112" s="407"/>
      <c r="P112" s="36"/>
    </row>
    <row r="113" spans="2:17" ht="15">
      <c r="B113" s="394" t="s">
        <v>194</v>
      </c>
      <c r="C113" s="395"/>
      <c r="D113" s="4"/>
      <c r="E113" s="400" t="s">
        <v>186</v>
      </c>
      <c r="F113" s="401"/>
      <c r="G113" s="401"/>
      <c r="H113" s="402"/>
      <c r="I113" s="400" t="s">
        <v>147</v>
      </c>
      <c r="J113" s="401"/>
      <c r="K113" s="401"/>
      <c r="L113" s="402"/>
      <c r="M113" s="403" t="s">
        <v>187</v>
      </c>
      <c r="N113" s="403"/>
      <c r="O113" s="403"/>
      <c r="P113" s="403"/>
      <c r="Q113" s="5" t="s">
        <v>64</v>
      </c>
    </row>
    <row r="114" spans="2:17" ht="15">
      <c r="B114" s="396"/>
      <c r="C114" s="397"/>
      <c r="D114" s="6"/>
      <c r="E114" s="387" t="s">
        <v>148</v>
      </c>
      <c r="F114" s="389" t="s">
        <v>149</v>
      </c>
      <c r="G114" s="389"/>
      <c r="H114" s="390" t="s">
        <v>16</v>
      </c>
      <c r="I114" s="387" t="s">
        <v>148</v>
      </c>
      <c r="J114" s="389" t="s">
        <v>149</v>
      </c>
      <c r="K114" s="389"/>
      <c r="L114" s="390" t="s">
        <v>16</v>
      </c>
      <c r="M114" s="318" t="s">
        <v>249</v>
      </c>
      <c r="N114" s="344" t="s">
        <v>190</v>
      </c>
      <c r="O114" s="345"/>
      <c r="P114" s="346"/>
      <c r="Q114" s="7" t="s">
        <v>195</v>
      </c>
    </row>
    <row r="115" spans="2:17" ht="23.25" thickBot="1">
      <c r="B115" s="398"/>
      <c r="C115" s="399"/>
      <c r="D115" s="8"/>
      <c r="E115" s="388"/>
      <c r="F115" s="9" t="s">
        <v>192</v>
      </c>
      <c r="G115" s="10" t="s">
        <v>150</v>
      </c>
      <c r="H115" s="391"/>
      <c r="I115" s="388"/>
      <c r="J115" s="9" t="s">
        <v>192</v>
      </c>
      <c r="K115" s="10" t="s">
        <v>150</v>
      </c>
      <c r="L115" s="391"/>
      <c r="M115" s="320"/>
      <c r="N115" s="303" t="s">
        <v>262</v>
      </c>
      <c r="O115" s="303" t="s">
        <v>263</v>
      </c>
      <c r="P115" s="304" t="s">
        <v>150</v>
      </c>
      <c r="Q115" s="11" t="s">
        <v>196</v>
      </c>
    </row>
    <row r="116" spans="2:17" ht="15">
      <c r="B116" s="37">
        <v>1</v>
      </c>
      <c r="C116" s="19" t="s">
        <v>72</v>
      </c>
      <c r="D116" s="19"/>
      <c r="E116" s="21">
        <f>+reg8!E119</f>
        <v>14</v>
      </c>
      <c r="F116" s="21">
        <f>+reg8!F119</f>
        <v>14</v>
      </c>
      <c r="G116" s="21">
        <f aca="true" t="shared" si="25" ref="G116:G134">+F116/E116*100</f>
        <v>100</v>
      </c>
      <c r="H116" s="21">
        <f aca="true" t="shared" si="26" ref="H116:H134">+E116-F116</f>
        <v>0</v>
      </c>
      <c r="I116" s="21">
        <f>+reg8!I119</f>
        <v>48</v>
      </c>
      <c r="J116" s="21">
        <f>+reg8!J119</f>
        <v>45</v>
      </c>
      <c r="K116" s="21">
        <f aca="true" t="shared" si="27" ref="K116:K134">+J116/I116*100</f>
        <v>93.75</v>
      </c>
      <c r="L116" s="21">
        <f aca="true" t="shared" si="28" ref="L116:L134">+I116-J116</f>
        <v>3</v>
      </c>
      <c r="M116" s="21">
        <f>+reg8!M119</f>
        <v>1788</v>
      </c>
      <c r="N116" s="21">
        <f>+reg8!N119</f>
        <v>1966</v>
      </c>
      <c r="O116" s="21">
        <f>+reg8!O119</f>
        <v>1996</v>
      </c>
      <c r="P116" s="21">
        <f aca="true" t="shared" si="29" ref="P116:P134">+O116/M116*100</f>
        <v>111.63310961968679</v>
      </c>
      <c r="Q116" s="38" t="s">
        <v>209</v>
      </c>
    </row>
    <row r="117" spans="2:17" ht="15">
      <c r="B117" s="37">
        <f aca="true" t="shared" si="30" ref="B117:B133">B116+1</f>
        <v>2</v>
      </c>
      <c r="C117" s="19" t="s">
        <v>17</v>
      </c>
      <c r="D117" s="19"/>
      <c r="E117" s="21">
        <f>+reg8!E120</f>
        <v>40</v>
      </c>
      <c r="F117" s="21">
        <f>+reg8!F120</f>
        <v>40</v>
      </c>
      <c r="G117" s="21">
        <f t="shared" si="25"/>
        <v>100</v>
      </c>
      <c r="H117" s="21">
        <f t="shared" si="26"/>
        <v>0</v>
      </c>
      <c r="I117" s="21">
        <f>+reg8!I120</f>
        <v>164</v>
      </c>
      <c r="J117" s="21">
        <f>+reg8!J120</f>
        <v>136</v>
      </c>
      <c r="K117" s="21">
        <f t="shared" si="27"/>
        <v>82.92682926829268</v>
      </c>
      <c r="L117" s="21">
        <f t="shared" si="28"/>
        <v>28</v>
      </c>
      <c r="M117" s="21">
        <f>+reg8!M120</f>
        <v>6599</v>
      </c>
      <c r="N117" s="21">
        <f>+reg8!N120</f>
        <v>5983</v>
      </c>
      <c r="O117" s="21">
        <f>+reg8!O120</f>
        <v>6327</v>
      </c>
      <c r="P117" s="21">
        <f t="shared" si="29"/>
        <v>95.87816335808455</v>
      </c>
      <c r="Q117" s="38" t="s">
        <v>209</v>
      </c>
    </row>
    <row r="118" spans="2:17" ht="15">
      <c r="B118" s="37">
        <f t="shared" si="30"/>
        <v>3</v>
      </c>
      <c r="C118" s="19" t="s">
        <v>18</v>
      </c>
      <c r="D118" s="19"/>
      <c r="E118" s="21">
        <f>+reg8!E121</f>
        <v>40</v>
      </c>
      <c r="F118" s="21">
        <f>+reg8!F121</f>
        <v>40</v>
      </c>
      <c r="G118" s="21">
        <f t="shared" si="25"/>
        <v>100</v>
      </c>
      <c r="H118" s="21">
        <f t="shared" si="26"/>
        <v>0</v>
      </c>
      <c r="I118" s="21">
        <f>+reg8!I121</f>
        <v>168</v>
      </c>
      <c r="J118" s="21">
        <f>+reg8!J121</f>
        <v>157</v>
      </c>
      <c r="K118" s="21">
        <f t="shared" si="27"/>
        <v>93.45238095238095</v>
      </c>
      <c r="L118" s="21">
        <f t="shared" si="28"/>
        <v>11</v>
      </c>
      <c r="M118" s="21">
        <f>+reg8!M121</f>
        <v>6940</v>
      </c>
      <c r="N118" s="21">
        <f>+reg8!N121</f>
        <v>7214</v>
      </c>
      <c r="O118" s="21">
        <f>+reg8!O121</f>
        <v>7444</v>
      </c>
      <c r="P118" s="21">
        <f t="shared" si="29"/>
        <v>107.2622478386167</v>
      </c>
      <c r="Q118" s="38" t="s">
        <v>209</v>
      </c>
    </row>
    <row r="119" spans="2:17" ht="15">
      <c r="B119" s="37">
        <f t="shared" si="30"/>
        <v>4</v>
      </c>
      <c r="C119" s="19" t="s">
        <v>19</v>
      </c>
      <c r="D119" s="19"/>
      <c r="E119" s="21">
        <f>+reg8!E122</f>
        <v>17</v>
      </c>
      <c r="F119" s="21">
        <f>+reg8!F122</f>
        <v>17</v>
      </c>
      <c r="G119" s="21">
        <f t="shared" si="25"/>
        <v>100</v>
      </c>
      <c r="H119" s="21">
        <f t="shared" si="26"/>
        <v>0</v>
      </c>
      <c r="I119" s="21">
        <f>+reg8!I122</f>
        <v>68</v>
      </c>
      <c r="J119" s="21">
        <f>+reg8!J122</f>
        <v>64</v>
      </c>
      <c r="K119" s="21">
        <f t="shared" si="27"/>
        <v>94.11764705882352</v>
      </c>
      <c r="L119" s="21">
        <f t="shared" si="28"/>
        <v>4</v>
      </c>
      <c r="M119" s="21">
        <f>+reg8!M122</f>
        <v>3054</v>
      </c>
      <c r="N119" s="21">
        <f>+reg8!N122</f>
        <v>3261</v>
      </c>
      <c r="O119" s="21">
        <f>+reg8!O122</f>
        <v>3350</v>
      </c>
      <c r="P119" s="21">
        <f t="shared" si="29"/>
        <v>109.69220694171578</v>
      </c>
      <c r="Q119" s="38" t="s">
        <v>209</v>
      </c>
    </row>
    <row r="120" spans="2:17" ht="15">
      <c r="B120" s="37">
        <f t="shared" si="30"/>
        <v>5</v>
      </c>
      <c r="C120" s="19" t="s">
        <v>20</v>
      </c>
      <c r="D120" s="19"/>
      <c r="E120" s="21">
        <f>+reg8!E123</f>
        <v>14</v>
      </c>
      <c r="F120" s="21">
        <f>+reg8!F123</f>
        <v>14</v>
      </c>
      <c r="G120" s="21">
        <f t="shared" si="25"/>
        <v>100</v>
      </c>
      <c r="H120" s="21">
        <f t="shared" si="26"/>
        <v>0</v>
      </c>
      <c r="I120" s="21">
        <f>+reg8!I123</f>
        <v>50</v>
      </c>
      <c r="J120" s="21">
        <f>+reg8!J123</f>
        <v>48</v>
      </c>
      <c r="K120" s="21">
        <f t="shared" si="27"/>
        <v>96</v>
      </c>
      <c r="L120" s="21">
        <f t="shared" si="28"/>
        <v>2</v>
      </c>
      <c r="M120" s="21">
        <f>+reg8!M123</f>
        <v>3178</v>
      </c>
      <c r="N120" s="21">
        <f>+reg8!N123</f>
        <v>3426</v>
      </c>
      <c r="O120" s="21">
        <f>+reg8!O123</f>
        <v>3582</v>
      </c>
      <c r="P120" s="21">
        <f t="shared" si="29"/>
        <v>112.71239773442416</v>
      </c>
      <c r="Q120" s="38" t="s">
        <v>209</v>
      </c>
    </row>
    <row r="121" spans="2:17" ht="15">
      <c r="B121" s="37">
        <f t="shared" si="30"/>
        <v>6</v>
      </c>
      <c r="C121" s="19" t="s">
        <v>21</v>
      </c>
      <c r="D121" s="19"/>
      <c r="E121" s="21">
        <f>+reg8!E124</f>
        <v>24</v>
      </c>
      <c r="F121" s="21">
        <f>+reg8!F124</f>
        <v>24</v>
      </c>
      <c r="G121" s="21">
        <f t="shared" si="25"/>
        <v>100</v>
      </c>
      <c r="H121" s="21">
        <f t="shared" si="26"/>
        <v>0</v>
      </c>
      <c r="I121" s="21">
        <f>+reg8!I124</f>
        <v>106</v>
      </c>
      <c r="J121" s="21">
        <f>+reg8!J124</f>
        <v>98</v>
      </c>
      <c r="K121" s="21">
        <f t="shared" si="27"/>
        <v>92.45283018867924</v>
      </c>
      <c r="L121" s="21">
        <f t="shared" si="28"/>
        <v>8</v>
      </c>
      <c r="M121" s="21">
        <f>+reg8!M124</f>
        <v>5090</v>
      </c>
      <c r="N121" s="21">
        <f>+reg8!N124</f>
        <v>5760</v>
      </c>
      <c r="O121" s="21">
        <f>+reg8!O124</f>
        <v>5900</v>
      </c>
      <c r="P121" s="21">
        <f t="shared" si="29"/>
        <v>115.91355599214145</v>
      </c>
      <c r="Q121" s="38" t="s">
        <v>209</v>
      </c>
    </row>
    <row r="122" spans="2:17" ht="15">
      <c r="B122" s="37">
        <f t="shared" si="30"/>
        <v>7</v>
      </c>
      <c r="C122" s="19" t="s">
        <v>22</v>
      </c>
      <c r="D122" s="19"/>
      <c r="E122" s="21">
        <f>+reg8!E125</f>
        <v>6</v>
      </c>
      <c r="F122" s="21">
        <f>+reg8!F125</f>
        <v>6</v>
      </c>
      <c r="G122" s="21">
        <f t="shared" si="25"/>
        <v>100</v>
      </c>
      <c r="H122" s="21">
        <f t="shared" si="26"/>
        <v>0</v>
      </c>
      <c r="I122" s="21">
        <f>+reg8!I125</f>
        <v>19</v>
      </c>
      <c r="J122" s="21">
        <f>+reg8!J125</f>
        <v>19</v>
      </c>
      <c r="K122" s="21">
        <f t="shared" si="27"/>
        <v>100</v>
      </c>
      <c r="L122" s="21">
        <f t="shared" si="28"/>
        <v>0</v>
      </c>
      <c r="M122" s="21">
        <f>+reg8!M125</f>
        <v>1366</v>
      </c>
      <c r="N122" s="21">
        <f>+reg8!N125</f>
        <v>1377</v>
      </c>
      <c r="O122" s="21">
        <f>+reg8!O125</f>
        <v>1422</v>
      </c>
      <c r="P122" s="21">
        <f t="shared" si="29"/>
        <v>104.09956076134699</v>
      </c>
      <c r="Q122" s="38" t="s">
        <v>209</v>
      </c>
    </row>
    <row r="123" spans="2:17" ht="15">
      <c r="B123" s="37">
        <f t="shared" si="30"/>
        <v>8</v>
      </c>
      <c r="C123" s="19" t="s">
        <v>167</v>
      </c>
      <c r="D123" s="19"/>
      <c r="E123" s="21">
        <f>+reg8!E126</f>
        <v>70</v>
      </c>
      <c r="F123" s="21">
        <f>+reg8!F126</f>
        <v>70</v>
      </c>
      <c r="G123" s="21">
        <f t="shared" si="25"/>
        <v>100</v>
      </c>
      <c r="H123" s="21">
        <f t="shared" si="26"/>
        <v>0</v>
      </c>
      <c r="I123" s="21">
        <f>+reg8!I126</f>
        <v>386</v>
      </c>
      <c r="J123" s="21">
        <f>+reg8!J126</f>
        <v>376</v>
      </c>
      <c r="K123" s="21">
        <f t="shared" si="27"/>
        <v>97.40932642487047</v>
      </c>
      <c r="L123" s="21">
        <f t="shared" si="28"/>
        <v>10</v>
      </c>
      <c r="M123" s="21">
        <f>+reg8!M126</f>
        <v>18619</v>
      </c>
      <c r="N123" s="21">
        <f>+reg8!N126</f>
        <v>24310</v>
      </c>
      <c r="O123" s="21">
        <f>+reg8!O126</f>
        <v>25748</v>
      </c>
      <c r="P123" s="21">
        <f t="shared" si="29"/>
        <v>138.28884472850314</v>
      </c>
      <c r="Q123" s="38" t="s">
        <v>209</v>
      </c>
    </row>
    <row r="124" spans="2:17" ht="15">
      <c r="B124" s="37">
        <f t="shared" si="30"/>
        <v>9</v>
      </c>
      <c r="C124" s="19" t="s">
        <v>23</v>
      </c>
      <c r="D124" s="19"/>
      <c r="E124" s="21">
        <f>+reg8!E127</f>
        <v>30</v>
      </c>
      <c r="F124" s="21">
        <f>+reg8!F127</f>
        <v>30</v>
      </c>
      <c r="G124" s="21">
        <f t="shared" si="25"/>
        <v>100</v>
      </c>
      <c r="H124" s="21">
        <f t="shared" si="26"/>
        <v>0</v>
      </c>
      <c r="I124" s="21">
        <f>+reg8!I127</f>
        <v>123</v>
      </c>
      <c r="J124" s="21">
        <f>+reg8!J127</f>
        <v>116</v>
      </c>
      <c r="K124" s="21">
        <f t="shared" si="27"/>
        <v>94.3089430894309</v>
      </c>
      <c r="L124" s="21">
        <f t="shared" si="28"/>
        <v>7</v>
      </c>
      <c r="M124" s="21">
        <f>+reg8!M127</f>
        <v>6058</v>
      </c>
      <c r="N124" s="21">
        <f>+reg8!N127</f>
        <v>7228</v>
      </c>
      <c r="O124" s="21">
        <f>+reg8!O127</f>
        <v>7740</v>
      </c>
      <c r="P124" s="21">
        <f t="shared" si="29"/>
        <v>127.76493892373722</v>
      </c>
      <c r="Q124" s="38" t="s">
        <v>209</v>
      </c>
    </row>
    <row r="125" spans="2:17" ht="15">
      <c r="B125" s="37">
        <f t="shared" si="30"/>
        <v>10</v>
      </c>
      <c r="C125" s="19" t="s">
        <v>24</v>
      </c>
      <c r="D125" s="19"/>
      <c r="E125" s="21">
        <f>+reg8!E128</f>
        <v>37</v>
      </c>
      <c r="F125" s="21">
        <f>+reg8!F128</f>
        <v>37</v>
      </c>
      <c r="G125" s="21">
        <f t="shared" si="25"/>
        <v>100</v>
      </c>
      <c r="H125" s="21">
        <f t="shared" si="26"/>
        <v>0</v>
      </c>
      <c r="I125" s="21">
        <f>+reg8!I128</f>
        <v>107</v>
      </c>
      <c r="J125" s="21">
        <f>+reg8!J128</f>
        <v>97</v>
      </c>
      <c r="K125" s="21">
        <f t="shared" si="27"/>
        <v>90.65420560747664</v>
      </c>
      <c r="L125" s="21">
        <f t="shared" si="28"/>
        <v>10</v>
      </c>
      <c r="M125" s="21">
        <f>+reg8!M128</f>
        <v>4329</v>
      </c>
      <c r="N125" s="21">
        <f>+reg8!N128</f>
        <v>4791</v>
      </c>
      <c r="O125" s="21">
        <f>+reg8!O128</f>
        <v>5142</v>
      </c>
      <c r="P125" s="21">
        <f t="shared" si="29"/>
        <v>118.78031878031878</v>
      </c>
      <c r="Q125" s="38" t="s">
        <v>209</v>
      </c>
    </row>
    <row r="126" spans="2:17" ht="15">
      <c r="B126" s="37">
        <f t="shared" si="30"/>
        <v>11</v>
      </c>
      <c r="C126" s="19" t="s">
        <v>25</v>
      </c>
      <c r="D126" s="19"/>
      <c r="E126" s="21">
        <f>+reg8!E129</f>
        <v>11</v>
      </c>
      <c r="F126" s="21">
        <f>+reg8!F129</f>
        <v>11</v>
      </c>
      <c r="G126" s="21">
        <f t="shared" si="25"/>
        <v>100</v>
      </c>
      <c r="H126" s="21">
        <f t="shared" si="26"/>
        <v>0</v>
      </c>
      <c r="I126" s="21">
        <f>+reg8!I129</f>
        <v>45</v>
      </c>
      <c r="J126" s="21">
        <f>+reg8!J129</f>
        <v>45</v>
      </c>
      <c r="K126" s="21">
        <f t="shared" si="27"/>
        <v>100</v>
      </c>
      <c r="L126" s="21">
        <f t="shared" si="28"/>
        <v>0</v>
      </c>
      <c r="M126" s="21">
        <f>+reg8!M129</f>
        <v>2387</v>
      </c>
      <c r="N126" s="21">
        <f>+reg8!N129</f>
        <v>2997</v>
      </c>
      <c r="O126" s="21">
        <f>+reg8!O129</f>
        <v>3110</v>
      </c>
      <c r="P126" s="21">
        <f t="shared" si="29"/>
        <v>130.28906577293674</v>
      </c>
      <c r="Q126" s="38" t="s">
        <v>209</v>
      </c>
    </row>
    <row r="127" spans="2:17" ht="15">
      <c r="B127" s="37">
        <f t="shared" si="30"/>
        <v>12</v>
      </c>
      <c r="C127" s="19" t="s">
        <v>26</v>
      </c>
      <c r="D127" s="19"/>
      <c r="E127" s="21">
        <f>+reg8!E130</f>
        <v>23</v>
      </c>
      <c r="F127" s="21">
        <f>+reg8!F130</f>
        <v>23</v>
      </c>
      <c r="G127" s="21">
        <f t="shared" si="25"/>
        <v>100</v>
      </c>
      <c r="H127" s="21">
        <f t="shared" si="26"/>
        <v>0</v>
      </c>
      <c r="I127" s="21">
        <f>+reg8!I130</f>
        <v>45</v>
      </c>
      <c r="J127" s="21">
        <f>+reg8!J130</f>
        <v>44</v>
      </c>
      <c r="K127" s="21">
        <f t="shared" si="27"/>
        <v>97.77777777777777</v>
      </c>
      <c r="L127" s="21">
        <f t="shared" si="28"/>
        <v>1</v>
      </c>
      <c r="M127" s="21">
        <f>+reg8!M130</f>
        <v>2218</v>
      </c>
      <c r="N127" s="21">
        <f>+reg8!N130</f>
        <v>2914</v>
      </c>
      <c r="O127" s="21">
        <f>+reg8!O130</f>
        <v>3014</v>
      </c>
      <c r="P127" s="21">
        <f t="shared" si="29"/>
        <v>135.88818755635708</v>
      </c>
      <c r="Q127" s="38" t="s">
        <v>209</v>
      </c>
    </row>
    <row r="128" spans="2:17" ht="15">
      <c r="B128" s="37">
        <f t="shared" si="30"/>
        <v>13</v>
      </c>
      <c r="C128" s="19" t="s">
        <v>27</v>
      </c>
      <c r="D128" s="19"/>
      <c r="E128" s="21">
        <f>+reg8!E131</f>
        <v>30</v>
      </c>
      <c r="F128" s="21">
        <f>+reg8!F131</f>
        <v>30</v>
      </c>
      <c r="G128" s="21">
        <f t="shared" si="25"/>
        <v>100</v>
      </c>
      <c r="H128" s="21">
        <f t="shared" si="26"/>
        <v>0</v>
      </c>
      <c r="I128" s="21">
        <f>+reg8!I131</f>
        <v>140</v>
      </c>
      <c r="J128" s="21">
        <f>+reg8!J131</f>
        <v>137</v>
      </c>
      <c r="K128" s="21">
        <f t="shared" si="27"/>
        <v>97.85714285714285</v>
      </c>
      <c r="L128" s="21">
        <f t="shared" si="28"/>
        <v>3</v>
      </c>
      <c r="M128" s="21">
        <f>+reg8!M131</f>
        <v>5919</v>
      </c>
      <c r="N128" s="21">
        <f>+reg8!N131</f>
        <v>6714</v>
      </c>
      <c r="O128" s="21">
        <f>+reg8!O131</f>
        <v>6935</v>
      </c>
      <c r="P128" s="21">
        <f t="shared" si="29"/>
        <v>117.16506166582192</v>
      </c>
      <c r="Q128" s="38" t="s">
        <v>209</v>
      </c>
    </row>
    <row r="129" spans="2:17" ht="15">
      <c r="B129" s="37">
        <f t="shared" si="30"/>
        <v>14</v>
      </c>
      <c r="C129" s="19" t="s">
        <v>28</v>
      </c>
      <c r="D129" s="19"/>
      <c r="E129" s="21">
        <f>+reg8!E132</f>
        <v>22</v>
      </c>
      <c r="F129" s="21">
        <f>+reg8!F132</f>
        <v>22</v>
      </c>
      <c r="G129" s="21">
        <f t="shared" si="25"/>
        <v>100</v>
      </c>
      <c r="H129" s="21">
        <f t="shared" si="26"/>
        <v>0</v>
      </c>
      <c r="I129" s="21">
        <f>+reg8!I132</f>
        <v>71</v>
      </c>
      <c r="J129" s="21">
        <f>+reg8!J132</f>
        <v>64</v>
      </c>
      <c r="K129" s="21">
        <f t="shared" si="27"/>
        <v>90.14084507042254</v>
      </c>
      <c r="L129" s="21">
        <f t="shared" si="28"/>
        <v>7</v>
      </c>
      <c r="M129" s="21">
        <f>+reg8!M132</f>
        <v>2939</v>
      </c>
      <c r="N129" s="21">
        <f>+reg8!N132</f>
        <v>3344</v>
      </c>
      <c r="O129" s="21">
        <f>+reg8!O132</f>
        <v>3513</v>
      </c>
      <c r="P129" s="21">
        <f t="shared" si="29"/>
        <v>119.53045253487579</v>
      </c>
      <c r="Q129" s="38" t="s">
        <v>209</v>
      </c>
    </row>
    <row r="130" spans="2:17" ht="15">
      <c r="B130" s="37">
        <f t="shared" si="30"/>
        <v>15</v>
      </c>
      <c r="C130" s="19" t="s">
        <v>168</v>
      </c>
      <c r="D130" s="19"/>
      <c r="E130" s="21">
        <f>+reg8!E133</f>
        <v>18</v>
      </c>
      <c r="F130" s="21">
        <f>+reg8!F133</f>
        <v>18</v>
      </c>
      <c r="G130" s="21">
        <f t="shared" si="25"/>
        <v>100</v>
      </c>
      <c r="H130" s="21">
        <f t="shared" si="26"/>
        <v>0</v>
      </c>
      <c r="I130" s="21">
        <f>+reg8!I133</f>
        <v>40</v>
      </c>
      <c r="J130" s="21">
        <f>+reg8!J133</f>
        <v>38</v>
      </c>
      <c r="K130" s="21">
        <f t="shared" si="27"/>
        <v>95</v>
      </c>
      <c r="L130" s="21">
        <f t="shared" si="28"/>
        <v>2</v>
      </c>
      <c r="M130" s="21">
        <f>+reg8!M133</f>
        <v>3356</v>
      </c>
      <c r="N130" s="21">
        <f>+reg8!N133</f>
        <v>3625</v>
      </c>
      <c r="O130" s="21">
        <f>+reg8!O133</f>
        <v>3761</v>
      </c>
      <c r="P130" s="21">
        <f t="shared" si="29"/>
        <v>112.06793802145411</v>
      </c>
      <c r="Q130" s="38" t="s">
        <v>209</v>
      </c>
    </row>
    <row r="131" spans="2:17" ht="15">
      <c r="B131" s="37">
        <f t="shared" si="30"/>
        <v>16</v>
      </c>
      <c r="C131" s="19" t="s">
        <v>29</v>
      </c>
      <c r="D131" s="19"/>
      <c r="E131" s="21">
        <f>+reg8!E134</f>
        <v>15</v>
      </c>
      <c r="F131" s="21">
        <f>+reg8!F134</f>
        <v>15</v>
      </c>
      <c r="G131" s="21">
        <f t="shared" si="25"/>
        <v>100</v>
      </c>
      <c r="H131" s="21">
        <f t="shared" si="26"/>
        <v>0</v>
      </c>
      <c r="I131" s="21">
        <f>+reg8!I134</f>
        <v>48</v>
      </c>
      <c r="J131" s="21">
        <f>+reg8!J134</f>
        <v>35</v>
      </c>
      <c r="K131" s="21">
        <f t="shared" si="27"/>
        <v>72.91666666666666</v>
      </c>
      <c r="L131" s="21">
        <f t="shared" si="28"/>
        <v>13</v>
      </c>
      <c r="M131" s="21">
        <f>+reg8!M134</f>
        <v>2213</v>
      </c>
      <c r="N131" s="21">
        <f>+reg8!N134</f>
        <v>2303</v>
      </c>
      <c r="O131" s="21">
        <f>+reg8!O134</f>
        <v>2532</v>
      </c>
      <c r="P131" s="21">
        <f t="shared" si="29"/>
        <v>114.41482150926345</v>
      </c>
      <c r="Q131" s="38" t="s">
        <v>209</v>
      </c>
    </row>
    <row r="132" spans="2:17" ht="15">
      <c r="B132" s="37">
        <f t="shared" si="30"/>
        <v>17</v>
      </c>
      <c r="C132" s="19" t="s">
        <v>30</v>
      </c>
      <c r="D132" s="19"/>
      <c r="E132" s="21">
        <f>+reg8!E135</f>
        <v>15</v>
      </c>
      <c r="F132" s="21">
        <f>+reg8!F135</f>
        <v>15</v>
      </c>
      <c r="G132" s="21">
        <f t="shared" si="25"/>
        <v>100</v>
      </c>
      <c r="H132" s="21">
        <f t="shared" si="26"/>
        <v>0</v>
      </c>
      <c r="I132" s="21">
        <f>+reg8!I135</f>
        <v>86</v>
      </c>
      <c r="J132" s="21">
        <f>+reg8!J135</f>
        <v>84</v>
      </c>
      <c r="K132" s="21">
        <f t="shared" si="27"/>
        <v>97.67441860465115</v>
      </c>
      <c r="L132" s="21">
        <f t="shared" si="28"/>
        <v>2</v>
      </c>
      <c r="M132" s="21">
        <f>+reg8!M135</f>
        <v>3105</v>
      </c>
      <c r="N132" s="21">
        <f>+reg8!N135</f>
        <v>3720</v>
      </c>
      <c r="O132" s="21">
        <f>+reg8!O135</f>
        <v>3832</v>
      </c>
      <c r="P132" s="21">
        <f t="shared" si="29"/>
        <v>123.41384863123994</v>
      </c>
      <c r="Q132" s="38" t="s">
        <v>209</v>
      </c>
    </row>
    <row r="133" spans="2:17" ht="15">
      <c r="B133" s="37">
        <f t="shared" si="30"/>
        <v>18</v>
      </c>
      <c r="C133" s="19" t="s">
        <v>31</v>
      </c>
      <c r="D133" s="19"/>
      <c r="E133" s="21">
        <f>+reg8!E136</f>
        <v>45</v>
      </c>
      <c r="F133" s="21">
        <f>+reg8!F136</f>
        <v>45</v>
      </c>
      <c r="G133" s="21">
        <f t="shared" si="25"/>
        <v>100</v>
      </c>
      <c r="H133" s="21">
        <f t="shared" si="26"/>
        <v>0</v>
      </c>
      <c r="I133" s="21">
        <f>+reg8!I136</f>
        <v>189</v>
      </c>
      <c r="J133" s="21">
        <f>+reg8!J136</f>
        <v>173</v>
      </c>
      <c r="K133" s="21">
        <f t="shared" si="27"/>
        <v>91.53439153439153</v>
      </c>
      <c r="L133" s="21">
        <f t="shared" si="28"/>
        <v>16</v>
      </c>
      <c r="M133" s="21">
        <f>+reg8!M136</f>
        <v>9954</v>
      </c>
      <c r="N133" s="21">
        <f>+reg8!N136</f>
        <v>11882</v>
      </c>
      <c r="O133" s="21">
        <f>+reg8!O136</f>
        <v>12599</v>
      </c>
      <c r="P133" s="21">
        <f t="shared" si="29"/>
        <v>126.57223226843479</v>
      </c>
      <c r="Q133" s="38" t="s">
        <v>209</v>
      </c>
    </row>
    <row r="134" spans="2:17" ht="15">
      <c r="B134" s="37">
        <v>19</v>
      </c>
      <c r="C134" s="19" t="s">
        <v>32</v>
      </c>
      <c r="D134" s="19"/>
      <c r="E134" s="21">
        <f>+reg8!E137</f>
        <v>29</v>
      </c>
      <c r="F134" s="21">
        <f>+reg8!F137</f>
        <v>29</v>
      </c>
      <c r="G134" s="21">
        <f t="shared" si="25"/>
        <v>100</v>
      </c>
      <c r="H134" s="21">
        <f t="shared" si="26"/>
        <v>0</v>
      </c>
      <c r="I134" s="21">
        <f>+reg8!I137</f>
        <v>104</v>
      </c>
      <c r="J134" s="21">
        <f>+reg8!J137</f>
        <v>97</v>
      </c>
      <c r="K134" s="21">
        <f t="shared" si="27"/>
        <v>93.26923076923077</v>
      </c>
      <c r="L134" s="21">
        <f t="shared" si="28"/>
        <v>7</v>
      </c>
      <c r="M134" s="21">
        <f>+reg8!M137</f>
        <v>3691</v>
      </c>
      <c r="N134" s="21">
        <f>+reg8!N137</f>
        <v>3857</v>
      </c>
      <c r="O134" s="21">
        <f>+reg8!O137</f>
        <v>4061</v>
      </c>
      <c r="P134" s="21">
        <f t="shared" si="29"/>
        <v>110.02438363587103</v>
      </c>
      <c r="Q134" s="38" t="s">
        <v>209</v>
      </c>
    </row>
    <row r="135" spans="2:17" ht="15.75" thickBot="1">
      <c r="B135" s="37"/>
      <c r="C135" s="19"/>
      <c r="D135" s="19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39"/>
    </row>
    <row r="136" spans="2:17" ht="15.75" thickBot="1">
      <c r="B136" s="404" t="s">
        <v>152</v>
      </c>
      <c r="C136" s="405"/>
      <c r="D136" s="23"/>
      <c r="E136" s="26">
        <f>SUM(E116:E134)</f>
        <v>500</v>
      </c>
      <c r="F136" s="26">
        <f>SUM(F116:F134)</f>
        <v>500</v>
      </c>
      <c r="G136" s="26">
        <f>+F136/E136*100</f>
        <v>100</v>
      </c>
      <c r="H136" s="26">
        <f>SUM(H116:H134)</f>
        <v>0</v>
      </c>
      <c r="I136" s="26">
        <f>SUM(I116:I134)</f>
        <v>2007</v>
      </c>
      <c r="J136" s="26">
        <f>SUM(J116:J134)</f>
        <v>1873</v>
      </c>
      <c r="K136" s="26">
        <f>+J136/I136*100</f>
        <v>93.3233682112606</v>
      </c>
      <c r="L136" s="26">
        <f>SUM(L116:L134)</f>
        <v>134</v>
      </c>
      <c r="M136" s="26">
        <f>SUM(M116:M134)</f>
        <v>92803</v>
      </c>
      <c r="N136" s="26">
        <f>SUM(N116:N134)</f>
        <v>106672</v>
      </c>
      <c r="O136" s="26">
        <f>SUM(O116:O134)</f>
        <v>112008</v>
      </c>
      <c r="P136" s="26">
        <f>+O136/M136*100</f>
        <v>120.69437410428543</v>
      </c>
      <c r="Q136" s="35"/>
    </row>
    <row r="137" spans="2:12" ht="15">
      <c r="B137" s="393" t="s">
        <v>64</v>
      </c>
      <c r="C137" s="393"/>
      <c r="D137" s="393"/>
      <c r="E137" s="393"/>
      <c r="F137" s="393"/>
      <c r="G137" s="393"/>
      <c r="H137" s="393"/>
      <c r="I137" s="2"/>
      <c r="J137" s="2"/>
      <c r="K137" s="2"/>
      <c r="L137" s="2"/>
    </row>
    <row r="138" spans="2:17" ht="15">
      <c r="B138" s="393"/>
      <c r="C138" s="393"/>
      <c r="D138" s="393"/>
      <c r="E138" s="393"/>
      <c r="F138" s="393"/>
      <c r="G138" s="393"/>
      <c r="H138" s="393"/>
      <c r="I138" s="393"/>
      <c r="J138" s="393"/>
      <c r="K138" s="393"/>
      <c r="L138" s="393"/>
      <c r="M138" s="393"/>
      <c r="N138" s="393"/>
      <c r="O138" s="393"/>
      <c r="P138" s="393"/>
      <c r="Q138" s="393"/>
    </row>
    <row r="139" spans="2:17" ht="15">
      <c r="B139" s="393"/>
      <c r="C139" s="393"/>
      <c r="D139" s="393"/>
      <c r="E139" s="393"/>
      <c r="F139" s="393"/>
      <c r="G139" s="393"/>
      <c r="H139" s="393"/>
      <c r="I139" s="393"/>
      <c r="J139" s="393"/>
      <c r="K139" s="393"/>
      <c r="L139" s="393"/>
      <c r="M139" s="393"/>
      <c r="N139" s="393"/>
      <c r="O139" s="393"/>
      <c r="P139" s="393"/>
      <c r="Q139" s="393"/>
    </row>
    <row r="140" spans="5:12" ht="15">
      <c r="E140" s="30"/>
      <c r="F140" s="30"/>
      <c r="G140" s="17"/>
      <c r="H140" s="31"/>
      <c r="I140" s="31"/>
      <c r="J140" s="31"/>
      <c r="K140" s="31"/>
      <c r="L140" s="31"/>
    </row>
    <row r="141" spans="2:16" ht="16.5" thickBot="1">
      <c r="B141" s="1" t="s">
        <v>210</v>
      </c>
      <c r="M141" s="407"/>
      <c r="N141" s="407"/>
      <c r="O141" s="407"/>
      <c r="P141" s="36"/>
    </row>
    <row r="142" spans="2:17" ht="15">
      <c r="B142" s="394" t="s">
        <v>194</v>
      </c>
      <c r="C142" s="395"/>
      <c r="D142" s="4"/>
      <c r="E142" s="400" t="s">
        <v>186</v>
      </c>
      <c r="F142" s="401"/>
      <c r="G142" s="401"/>
      <c r="H142" s="402"/>
      <c r="I142" s="400" t="s">
        <v>147</v>
      </c>
      <c r="J142" s="401"/>
      <c r="K142" s="401"/>
      <c r="L142" s="402"/>
      <c r="M142" s="403" t="s">
        <v>187</v>
      </c>
      <c r="N142" s="403"/>
      <c r="O142" s="403"/>
      <c r="P142" s="403"/>
      <c r="Q142" s="5" t="s">
        <v>64</v>
      </c>
    </row>
    <row r="143" spans="2:17" ht="15">
      <c r="B143" s="396"/>
      <c r="C143" s="397"/>
      <c r="D143" s="6"/>
      <c r="E143" s="387" t="s">
        <v>148</v>
      </c>
      <c r="F143" s="389" t="s">
        <v>149</v>
      </c>
      <c r="G143" s="389"/>
      <c r="H143" s="390" t="s">
        <v>16</v>
      </c>
      <c r="I143" s="387" t="s">
        <v>148</v>
      </c>
      <c r="J143" s="389" t="s">
        <v>149</v>
      </c>
      <c r="K143" s="389"/>
      <c r="L143" s="390" t="s">
        <v>16</v>
      </c>
      <c r="M143" s="318" t="s">
        <v>249</v>
      </c>
      <c r="N143" s="344" t="s">
        <v>190</v>
      </c>
      <c r="O143" s="345"/>
      <c r="P143" s="346"/>
      <c r="Q143" s="7" t="s">
        <v>195</v>
      </c>
    </row>
    <row r="144" spans="2:17" ht="23.25" thickBot="1">
      <c r="B144" s="398"/>
      <c r="C144" s="399"/>
      <c r="D144" s="8"/>
      <c r="E144" s="388"/>
      <c r="F144" s="9" t="s">
        <v>192</v>
      </c>
      <c r="G144" s="10" t="s">
        <v>150</v>
      </c>
      <c r="H144" s="391"/>
      <c r="I144" s="388"/>
      <c r="J144" s="9" t="s">
        <v>192</v>
      </c>
      <c r="K144" s="10" t="s">
        <v>150</v>
      </c>
      <c r="L144" s="391"/>
      <c r="M144" s="320"/>
      <c r="N144" s="303" t="s">
        <v>262</v>
      </c>
      <c r="O144" s="303" t="s">
        <v>263</v>
      </c>
      <c r="P144" s="304" t="s">
        <v>150</v>
      </c>
      <c r="Q144" s="11" t="s">
        <v>196</v>
      </c>
    </row>
    <row r="145" spans="2:17" ht="15">
      <c r="B145" s="37">
        <v>1</v>
      </c>
      <c r="C145" s="19" t="s">
        <v>110</v>
      </c>
      <c r="D145" s="19"/>
      <c r="E145" s="21">
        <f>+reg8!E152</f>
        <v>13</v>
      </c>
      <c r="F145" s="21">
        <f>+reg8!F152</f>
        <v>13</v>
      </c>
      <c r="G145" s="21">
        <f aca="true" t="shared" si="31" ref="G145:G152">+F145/E145*100</f>
        <v>100</v>
      </c>
      <c r="H145" s="21">
        <f aca="true" t="shared" si="32" ref="H145:H152">+E145-F145</f>
        <v>0</v>
      </c>
      <c r="I145" s="21">
        <f>+reg8!I152</f>
        <v>50</v>
      </c>
      <c r="J145" s="21">
        <f>+reg8!J152</f>
        <v>48</v>
      </c>
      <c r="K145" s="21">
        <f aca="true" t="shared" si="33" ref="K145:K152">+J145/I145*100</f>
        <v>96</v>
      </c>
      <c r="L145" s="21">
        <f aca="true" t="shared" si="34" ref="L145:L152">+I145-J145</f>
        <v>2</v>
      </c>
      <c r="M145" s="21">
        <f>+reg8!M152</f>
        <v>4043</v>
      </c>
      <c r="N145" s="21">
        <f>+reg8!N152</f>
        <v>4469</v>
      </c>
      <c r="O145" s="21">
        <f>+reg8!O152</f>
        <v>4559</v>
      </c>
      <c r="P145" s="21">
        <f aca="true" t="shared" si="35" ref="P145:P152">+O145/M145*100</f>
        <v>112.76279990106357</v>
      </c>
      <c r="Q145" s="38" t="s">
        <v>211</v>
      </c>
    </row>
    <row r="146" spans="2:17" ht="15">
      <c r="B146" s="37">
        <f aca="true" t="shared" si="36" ref="B146:B152">B145+1</f>
        <v>2</v>
      </c>
      <c r="C146" s="19" t="s">
        <v>109</v>
      </c>
      <c r="D146" s="19"/>
      <c r="E146" s="21">
        <f>+reg8!E153</f>
        <v>11</v>
      </c>
      <c r="F146" s="21">
        <f>+reg8!F153</f>
        <v>11</v>
      </c>
      <c r="G146" s="21">
        <f t="shared" si="31"/>
        <v>100</v>
      </c>
      <c r="H146" s="21">
        <f t="shared" si="32"/>
        <v>0</v>
      </c>
      <c r="I146" s="21">
        <f>+reg8!I153</f>
        <v>29</v>
      </c>
      <c r="J146" s="21">
        <f>+reg8!J153</f>
        <v>27</v>
      </c>
      <c r="K146" s="21">
        <f t="shared" si="33"/>
        <v>93.10344827586206</v>
      </c>
      <c r="L146" s="21">
        <f t="shared" si="34"/>
        <v>2</v>
      </c>
      <c r="M146" s="21">
        <f>+reg8!M153</f>
        <v>3866</v>
      </c>
      <c r="N146" s="21">
        <f>+reg8!N153</f>
        <v>3371</v>
      </c>
      <c r="O146" s="21">
        <f>+reg8!O153</f>
        <v>3457</v>
      </c>
      <c r="P146" s="21">
        <f t="shared" si="35"/>
        <v>89.42058975685462</v>
      </c>
      <c r="Q146" s="38" t="s">
        <v>211</v>
      </c>
    </row>
    <row r="147" spans="2:17" ht="15">
      <c r="B147" s="37">
        <f t="shared" si="36"/>
        <v>3</v>
      </c>
      <c r="C147" s="19" t="s">
        <v>63</v>
      </c>
      <c r="D147" s="19"/>
      <c r="E147" s="21">
        <f>+reg8!E154</f>
        <v>13</v>
      </c>
      <c r="F147" s="21">
        <f>+reg8!F154</f>
        <v>13</v>
      </c>
      <c r="G147" s="21">
        <f t="shared" si="31"/>
        <v>100</v>
      </c>
      <c r="H147" s="21">
        <f t="shared" si="32"/>
        <v>0</v>
      </c>
      <c r="I147" s="21">
        <f>+reg8!I154</f>
        <v>28</v>
      </c>
      <c r="J147" s="21">
        <f>+reg8!J154</f>
        <v>21</v>
      </c>
      <c r="K147" s="21">
        <f t="shared" si="33"/>
        <v>75</v>
      </c>
      <c r="L147" s="21">
        <f t="shared" si="34"/>
        <v>7</v>
      </c>
      <c r="M147" s="21">
        <f>+reg8!M154</f>
        <v>4751</v>
      </c>
      <c r="N147" s="21">
        <f>+reg8!N154</f>
        <v>4070</v>
      </c>
      <c r="O147" s="21">
        <f>+reg8!O154</f>
        <v>4160</v>
      </c>
      <c r="P147" s="21">
        <f t="shared" si="35"/>
        <v>87.56051357608925</v>
      </c>
      <c r="Q147" s="38" t="s">
        <v>211</v>
      </c>
    </row>
    <row r="148" spans="2:17" ht="15">
      <c r="B148" s="37">
        <f t="shared" si="36"/>
        <v>4</v>
      </c>
      <c r="C148" s="19" t="s">
        <v>95</v>
      </c>
      <c r="D148" s="19"/>
      <c r="E148" s="21">
        <f>+reg8!E155</f>
        <v>17</v>
      </c>
      <c r="F148" s="21">
        <f>+reg8!F155</f>
        <v>17</v>
      </c>
      <c r="G148" s="21">
        <f t="shared" si="31"/>
        <v>100</v>
      </c>
      <c r="H148" s="21">
        <f t="shared" si="32"/>
        <v>0</v>
      </c>
      <c r="I148" s="21">
        <f>+reg8!I155</f>
        <v>41</v>
      </c>
      <c r="J148" s="21">
        <f>+reg8!J155</f>
        <v>39</v>
      </c>
      <c r="K148" s="21">
        <f t="shared" si="33"/>
        <v>95.1219512195122</v>
      </c>
      <c r="L148" s="21">
        <f t="shared" si="34"/>
        <v>2</v>
      </c>
      <c r="M148" s="21">
        <f>+reg8!M155</f>
        <v>4808</v>
      </c>
      <c r="N148" s="21">
        <f>+reg8!N155</f>
        <v>4201</v>
      </c>
      <c r="O148" s="21">
        <f>+reg8!O155</f>
        <v>4276</v>
      </c>
      <c r="P148" s="21">
        <f t="shared" si="35"/>
        <v>88.9351081530782</v>
      </c>
      <c r="Q148" s="38" t="s">
        <v>211</v>
      </c>
    </row>
    <row r="149" spans="2:17" ht="15">
      <c r="B149" s="37">
        <f t="shared" si="36"/>
        <v>5</v>
      </c>
      <c r="C149" s="19" t="s">
        <v>96</v>
      </c>
      <c r="D149" s="19"/>
      <c r="E149" s="21">
        <f>+reg8!E156</f>
        <v>17</v>
      </c>
      <c r="F149" s="21">
        <f>+reg8!F156</f>
        <v>17</v>
      </c>
      <c r="G149" s="21">
        <f t="shared" si="31"/>
        <v>100</v>
      </c>
      <c r="H149" s="21">
        <f t="shared" si="32"/>
        <v>0</v>
      </c>
      <c r="I149" s="21">
        <f>+reg8!I156</f>
        <v>18</v>
      </c>
      <c r="J149" s="21">
        <f>+reg8!J156</f>
        <v>18</v>
      </c>
      <c r="K149" s="21">
        <f t="shared" si="33"/>
        <v>100</v>
      </c>
      <c r="L149" s="21">
        <f t="shared" si="34"/>
        <v>0</v>
      </c>
      <c r="M149" s="21">
        <f>+reg8!M156</f>
        <v>2727</v>
      </c>
      <c r="N149" s="21">
        <f>+reg8!N156</f>
        <v>2694</v>
      </c>
      <c r="O149" s="21">
        <f>+reg8!O156</f>
        <v>2747</v>
      </c>
      <c r="P149" s="21">
        <f t="shared" si="35"/>
        <v>100.73340667400072</v>
      </c>
      <c r="Q149" s="38" t="s">
        <v>211</v>
      </c>
    </row>
    <row r="150" spans="2:17" ht="15">
      <c r="B150" s="37">
        <f t="shared" si="36"/>
        <v>6</v>
      </c>
      <c r="C150" s="19" t="s">
        <v>131</v>
      </c>
      <c r="D150" s="19"/>
      <c r="E150" s="21">
        <f>+reg8!E157</f>
        <v>20</v>
      </c>
      <c r="F150" s="21">
        <f>+reg8!F157</f>
        <v>20</v>
      </c>
      <c r="G150" s="21">
        <f t="shared" si="31"/>
        <v>100</v>
      </c>
      <c r="H150" s="21">
        <f t="shared" si="32"/>
        <v>0</v>
      </c>
      <c r="I150" s="21">
        <f>+reg8!I157</f>
        <v>36</v>
      </c>
      <c r="J150" s="21">
        <f>+reg8!J157</f>
        <v>26</v>
      </c>
      <c r="K150" s="21">
        <f t="shared" si="33"/>
        <v>72.22222222222221</v>
      </c>
      <c r="L150" s="21">
        <f t="shared" si="34"/>
        <v>10</v>
      </c>
      <c r="M150" s="21">
        <f>+reg8!M157</f>
        <v>4631</v>
      </c>
      <c r="N150" s="21">
        <f>+reg8!N157</f>
        <v>4437</v>
      </c>
      <c r="O150" s="21">
        <f>+reg8!O157</f>
        <v>4540</v>
      </c>
      <c r="P150" s="21">
        <f t="shared" si="35"/>
        <v>98.03498164543295</v>
      </c>
      <c r="Q150" s="38" t="s">
        <v>211</v>
      </c>
    </row>
    <row r="151" spans="2:17" ht="15">
      <c r="B151" s="37">
        <f t="shared" si="36"/>
        <v>7</v>
      </c>
      <c r="C151" s="19" t="s">
        <v>212</v>
      </c>
      <c r="D151" s="19"/>
      <c r="E151" s="40"/>
      <c r="F151" s="40"/>
      <c r="G151" s="21"/>
      <c r="H151" s="21"/>
      <c r="I151" s="40"/>
      <c r="J151" s="40"/>
      <c r="K151" s="21"/>
      <c r="L151" s="21"/>
      <c r="M151" s="40"/>
      <c r="N151" s="40"/>
      <c r="O151" s="40"/>
      <c r="P151" s="21"/>
      <c r="Q151" s="38" t="s">
        <v>213</v>
      </c>
    </row>
    <row r="152" spans="2:17" ht="15">
      <c r="B152" s="37">
        <f t="shared" si="36"/>
        <v>8</v>
      </c>
      <c r="C152" s="19" t="s">
        <v>214</v>
      </c>
      <c r="D152" s="19"/>
      <c r="E152" s="21">
        <f>+reg8!E158</f>
        <v>26</v>
      </c>
      <c r="F152" s="21">
        <f>+reg8!F158</f>
        <v>26</v>
      </c>
      <c r="G152" s="21">
        <f t="shared" si="31"/>
        <v>100</v>
      </c>
      <c r="H152" s="21">
        <f t="shared" si="32"/>
        <v>0</v>
      </c>
      <c r="I152" s="21">
        <f>+reg8!I158</f>
        <v>98</v>
      </c>
      <c r="J152" s="21">
        <f>+reg8!J158</f>
        <v>85</v>
      </c>
      <c r="K152" s="21">
        <f t="shared" si="33"/>
        <v>86.73469387755102</v>
      </c>
      <c r="L152" s="21">
        <f t="shared" si="34"/>
        <v>13</v>
      </c>
      <c r="M152" s="21">
        <f>+reg8!M158</f>
        <v>12024</v>
      </c>
      <c r="N152" s="21">
        <f>+reg8!N158</f>
        <v>12977</v>
      </c>
      <c r="O152" s="21">
        <f>+reg8!O158</f>
        <v>13357</v>
      </c>
      <c r="P152" s="21">
        <f t="shared" si="35"/>
        <v>111.08616101131071</v>
      </c>
      <c r="Q152" s="38" t="s">
        <v>211</v>
      </c>
    </row>
    <row r="153" spans="2:17" ht="15.75" thickBot="1">
      <c r="B153" s="37"/>
      <c r="C153" s="19"/>
      <c r="D153" s="19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39"/>
    </row>
    <row r="154" spans="2:17" ht="15.75" thickBot="1">
      <c r="B154" s="404" t="s">
        <v>152</v>
      </c>
      <c r="C154" s="405"/>
      <c r="D154" s="23"/>
      <c r="E154" s="26">
        <f>SUM(E145:E152)</f>
        <v>117</v>
      </c>
      <c r="F154" s="26">
        <f>SUM(F145:F152)</f>
        <v>117</v>
      </c>
      <c r="G154" s="26">
        <f>+F154/E154*100</f>
        <v>100</v>
      </c>
      <c r="H154" s="26">
        <f>SUM(H145:H152)</f>
        <v>0</v>
      </c>
      <c r="I154" s="26">
        <f>SUM(I145:I152)</f>
        <v>300</v>
      </c>
      <c r="J154" s="26">
        <f>SUM(J145:J152)</f>
        <v>264</v>
      </c>
      <c r="K154" s="26">
        <f>+J154/I154*100</f>
        <v>88</v>
      </c>
      <c r="L154" s="26">
        <f>SUM(L145:L152)</f>
        <v>36</v>
      </c>
      <c r="M154" s="26">
        <f>SUM(M145:M152)</f>
        <v>36850</v>
      </c>
      <c r="N154" s="26">
        <f>SUM(N145:N152)</f>
        <v>36219</v>
      </c>
      <c r="O154" s="26">
        <f>SUM(O145:O152)</f>
        <v>37096</v>
      </c>
      <c r="P154" s="26">
        <f>+O154/M154*100</f>
        <v>100.66757123473542</v>
      </c>
      <c r="Q154" s="35"/>
    </row>
    <row r="155" spans="2:12" ht="15">
      <c r="B155" s="393" t="s">
        <v>64</v>
      </c>
      <c r="C155" s="393"/>
      <c r="D155" s="393"/>
      <c r="E155" s="393"/>
      <c r="F155" s="393"/>
      <c r="G155" s="393"/>
      <c r="H155" s="393"/>
      <c r="I155" s="2"/>
      <c r="J155" s="2"/>
      <c r="K155" s="2"/>
      <c r="L155" s="2"/>
    </row>
    <row r="156" spans="2:17" ht="15">
      <c r="B156" s="393"/>
      <c r="C156" s="393"/>
      <c r="D156" s="393"/>
      <c r="E156" s="393"/>
      <c r="F156" s="393"/>
      <c r="G156" s="393"/>
      <c r="H156" s="393"/>
      <c r="I156" s="393"/>
      <c r="J156" s="393"/>
      <c r="K156" s="393"/>
      <c r="L156" s="393"/>
      <c r="M156" s="393"/>
      <c r="N156" s="393"/>
      <c r="O156" s="393"/>
      <c r="P156" s="393"/>
      <c r="Q156" s="393"/>
    </row>
    <row r="157" spans="2:17" ht="15">
      <c r="B157" s="393"/>
      <c r="C157" s="393"/>
      <c r="D157" s="393"/>
      <c r="E157" s="393"/>
      <c r="F157" s="393"/>
      <c r="G157" s="393"/>
      <c r="H157" s="393"/>
      <c r="I157" s="393"/>
      <c r="J157" s="393"/>
      <c r="K157" s="393"/>
      <c r="L157" s="393"/>
      <c r="M157" s="393"/>
      <c r="N157" s="393"/>
      <c r="O157" s="393"/>
      <c r="P157" s="393"/>
      <c r="Q157" s="393"/>
    </row>
    <row r="158" spans="5:12" ht="15">
      <c r="E158" s="30"/>
      <c r="F158" s="30"/>
      <c r="G158" s="17"/>
      <c r="H158" s="31"/>
      <c r="I158" s="31"/>
      <c r="J158" s="31"/>
      <c r="K158" s="31"/>
      <c r="L158" s="31"/>
    </row>
    <row r="159" spans="2:16" ht="16.5" thickBot="1">
      <c r="B159" s="1" t="s">
        <v>215</v>
      </c>
      <c r="M159" s="407"/>
      <c r="N159" s="407"/>
      <c r="O159" s="407"/>
      <c r="P159" s="36"/>
    </row>
    <row r="160" spans="2:17" ht="15">
      <c r="B160" s="394" t="s">
        <v>194</v>
      </c>
      <c r="C160" s="395"/>
      <c r="D160" s="4"/>
      <c r="E160" s="400" t="s">
        <v>186</v>
      </c>
      <c r="F160" s="401"/>
      <c r="G160" s="401"/>
      <c r="H160" s="402"/>
      <c r="I160" s="400" t="s">
        <v>147</v>
      </c>
      <c r="J160" s="401"/>
      <c r="K160" s="401"/>
      <c r="L160" s="402"/>
      <c r="M160" s="403" t="s">
        <v>187</v>
      </c>
      <c r="N160" s="403"/>
      <c r="O160" s="403"/>
      <c r="P160" s="403"/>
      <c r="Q160" s="5" t="s">
        <v>64</v>
      </c>
    </row>
    <row r="161" spans="2:17" ht="15">
      <c r="B161" s="396"/>
      <c r="C161" s="397"/>
      <c r="D161" s="6"/>
      <c r="E161" s="387" t="s">
        <v>148</v>
      </c>
      <c r="F161" s="389" t="s">
        <v>149</v>
      </c>
      <c r="G161" s="389"/>
      <c r="H161" s="390" t="s">
        <v>16</v>
      </c>
      <c r="I161" s="387" t="s">
        <v>148</v>
      </c>
      <c r="J161" s="389" t="s">
        <v>149</v>
      </c>
      <c r="K161" s="389"/>
      <c r="L161" s="390" t="s">
        <v>16</v>
      </c>
      <c r="M161" s="318" t="s">
        <v>249</v>
      </c>
      <c r="N161" s="344" t="s">
        <v>190</v>
      </c>
      <c r="O161" s="345"/>
      <c r="P161" s="346"/>
      <c r="Q161" s="7" t="s">
        <v>195</v>
      </c>
    </row>
    <row r="162" spans="2:17" ht="23.25" thickBot="1">
      <c r="B162" s="398"/>
      <c r="C162" s="399"/>
      <c r="D162" s="8"/>
      <c r="E162" s="388"/>
      <c r="F162" s="9" t="s">
        <v>192</v>
      </c>
      <c r="G162" s="10" t="s">
        <v>150</v>
      </c>
      <c r="H162" s="391"/>
      <c r="I162" s="388"/>
      <c r="J162" s="9" t="s">
        <v>192</v>
      </c>
      <c r="K162" s="10" t="s">
        <v>150</v>
      </c>
      <c r="L162" s="391"/>
      <c r="M162" s="320"/>
      <c r="N162" s="303" t="s">
        <v>262</v>
      </c>
      <c r="O162" s="303" t="s">
        <v>263</v>
      </c>
      <c r="P162" s="304" t="s">
        <v>150</v>
      </c>
      <c r="Q162" s="11" t="s">
        <v>196</v>
      </c>
    </row>
    <row r="163" spans="2:17" ht="15">
      <c r="B163" s="12">
        <v>1</v>
      </c>
      <c r="C163" s="13" t="s">
        <v>45</v>
      </c>
      <c r="D163" s="13"/>
      <c r="E163" s="15">
        <f>+reg8!E261</f>
        <v>20</v>
      </c>
      <c r="F163" s="15">
        <f>+reg8!F261</f>
        <v>20</v>
      </c>
      <c r="G163" s="21">
        <f aca="true" t="shared" si="37" ref="G163:G185">+F163/E163*100</f>
        <v>100</v>
      </c>
      <c r="H163" s="21">
        <f aca="true" t="shared" si="38" ref="H163:H185">+E163-F163</f>
        <v>0</v>
      </c>
      <c r="I163" s="15">
        <f>+reg8!I261</f>
        <v>23</v>
      </c>
      <c r="J163" s="15">
        <f>+reg8!J261</f>
        <v>8</v>
      </c>
      <c r="K163" s="21">
        <f aca="true" t="shared" si="39" ref="K163:K185">+J163/I163*100</f>
        <v>34.78260869565217</v>
      </c>
      <c r="L163" s="21">
        <f aca="true" t="shared" si="40" ref="L163:L185">+I163-J163</f>
        <v>15</v>
      </c>
      <c r="M163" s="15">
        <f>+reg8!M261</f>
        <v>3505</v>
      </c>
      <c r="N163" s="15">
        <f>+reg8!N261</f>
        <v>2676</v>
      </c>
      <c r="O163" s="15">
        <f>+reg8!O261</f>
        <v>2703</v>
      </c>
      <c r="P163" s="21">
        <f aca="true" t="shared" si="41" ref="P163:P185">+O163/M163*100</f>
        <v>77.11840228245363</v>
      </c>
      <c r="Q163" s="33" t="s">
        <v>216</v>
      </c>
    </row>
    <row r="164" spans="2:17" ht="15">
      <c r="B164" s="18">
        <f aca="true" t="shared" si="42" ref="B164:B185">B163+1</f>
        <v>2</v>
      </c>
      <c r="C164" s="19" t="s">
        <v>139</v>
      </c>
      <c r="D164" s="19"/>
      <c r="E164" s="21">
        <f>+reg8!E262</f>
        <v>13</v>
      </c>
      <c r="F164" s="21">
        <f>+reg8!F262</f>
        <v>13</v>
      </c>
      <c r="G164" s="21">
        <f t="shared" si="37"/>
        <v>100</v>
      </c>
      <c r="H164" s="21">
        <f t="shared" si="38"/>
        <v>0</v>
      </c>
      <c r="I164" s="21">
        <f>+reg8!I262</f>
        <v>13</v>
      </c>
      <c r="J164" s="21">
        <f>+reg8!J262</f>
        <v>4</v>
      </c>
      <c r="K164" s="21">
        <f t="shared" si="39"/>
        <v>30.76923076923077</v>
      </c>
      <c r="L164" s="21">
        <f t="shared" si="40"/>
        <v>9</v>
      </c>
      <c r="M164" s="21">
        <f>+reg8!M262</f>
        <v>3277</v>
      </c>
      <c r="N164" s="21">
        <f>+reg8!N262</f>
        <v>2891</v>
      </c>
      <c r="O164" s="21">
        <f>+reg8!O262</f>
        <v>2993</v>
      </c>
      <c r="P164" s="21">
        <f t="shared" si="41"/>
        <v>91.33353677143728</v>
      </c>
      <c r="Q164" s="34" t="s">
        <v>216</v>
      </c>
    </row>
    <row r="165" spans="2:17" ht="15">
      <c r="B165" s="18">
        <f t="shared" si="42"/>
        <v>3</v>
      </c>
      <c r="C165" s="19" t="s">
        <v>53</v>
      </c>
      <c r="D165" s="19"/>
      <c r="E165" s="21">
        <f>+reg8!E263</f>
        <v>15</v>
      </c>
      <c r="F165" s="21">
        <f>+reg8!F263</f>
        <v>15</v>
      </c>
      <c r="G165" s="21">
        <f t="shared" si="37"/>
        <v>100</v>
      </c>
      <c r="H165" s="21">
        <f t="shared" si="38"/>
        <v>0</v>
      </c>
      <c r="I165" s="21">
        <f>+reg8!I263</f>
        <v>48</v>
      </c>
      <c r="J165" s="21">
        <f>+reg8!J263</f>
        <v>17</v>
      </c>
      <c r="K165" s="21">
        <f t="shared" si="39"/>
        <v>35.41666666666667</v>
      </c>
      <c r="L165" s="21">
        <f t="shared" si="40"/>
        <v>31</v>
      </c>
      <c r="M165" s="21">
        <f>+reg8!M263</f>
        <v>2375</v>
      </c>
      <c r="N165" s="21">
        <f>+reg8!N263</f>
        <v>2242</v>
      </c>
      <c r="O165" s="21">
        <f>+reg8!O263</f>
        <v>2282</v>
      </c>
      <c r="P165" s="21">
        <f t="shared" si="41"/>
        <v>96.0842105263158</v>
      </c>
      <c r="Q165" s="34" t="s">
        <v>216</v>
      </c>
    </row>
    <row r="166" spans="2:17" ht="15">
      <c r="B166" s="18">
        <f t="shared" si="42"/>
        <v>4</v>
      </c>
      <c r="C166" s="19" t="s">
        <v>217</v>
      </c>
      <c r="D166" s="19"/>
      <c r="E166" s="21">
        <f>+reg8!E264</f>
        <v>61</v>
      </c>
      <c r="F166" s="21">
        <f>+reg8!F264</f>
        <v>61</v>
      </c>
      <c r="G166" s="21">
        <f t="shared" si="37"/>
        <v>100</v>
      </c>
      <c r="H166" s="21">
        <f t="shared" si="38"/>
        <v>0</v>
      </c>
      <c r="I166" s="21">
        <f>+reg8!I264</f>
        <v>97</v>
      </c>
      <c r="J166" s="21">
        <f>+reg8!J264</f>
        <v>84</v>
      </c>
      <c r="K166" s="21">
        <f t="shared" si="39"/>
        <v>86.5979381443299</v>
      </c>
      <c r="L166" s="21">
        <f t="shared" si="40"/>
        <v>13</v>
      </c>
      <c r="M166" s="21">
        <f>+reg8!M264</f>
        <v>15120</v>
      </c>
      <c r="N166" s="21">
        <f>+reg8!N264</f>
        <v>16788</v>
      </c>
      <c r="O166" s="21">
        <f>+reg8!O264</f>
        <v>17223</v>
      </c>
      <c r="P166" s="21">
        <f t="shared" si="41"/>
        <v>113.90873015873015</v>
      </c>
      <c r="Q166" s="34" t="s">
        <v>216</v>
      </c>
    </row>
    <row r="167" spans="2:17" ht="15">
      <c r="B167" s="18">
        <f t="shared" si="42"/>
        <v>5</v>
      </c>
      <c r="C167" s="19" t="s">
        <v>181</v>
      </c>
      <c r="D167" s="19"/>
      <c r="E167" s="21">
        <f>+reg8!E265</f>
        <v>28</v>
      </c>
      <c r="F167" s="21">
        <f>+reg8!F265</f>
        <v>28</v>
      </c>
      <c r="G167" s="21">
        <f t="shared" si="37"/>
        <v>100</v>
      </c>
      <c r="H167" s="21">
        <f t="shared" si="38"/>
        <v>0</v>
      </c>
      <c r="I167" s="21">
        <f>+reg8!I265</f>
        <v>34</v>
      </c>
      <c r="J167" s="21">
        <f>+reg8!J265</f>
        <v>8</v>
      </c>
      <c r="K167" s="21">
        <f t="shared" si="39"/>
        <v>23.52941176470588</v>
      </c>
      <c r="L167" s="21">
        <f t="shared" si="40"/>
        <v>26</v>
      </c>
      <c r="M167" s="21">
        <f>+reg8!M265</f>
        <v>4505</v>
      </c>
      <c r="N167" s="21">
        <f>+reg8!N265</f>
        <v>3834</v>
      </c>
      <c r="O167" s="21">
        <f>+reg8!O265</f>
        <v>3933</v>
      </c>
      <c r="P167" s="21">
        <f t="shared" si="41"/>
        <v>87.30299667036626</v>
      </c>
      <c r="Q167" s="34" t="s">
        <v>216</v>
      </c>
    </row>
    <row r="168" spans="2:17" ht="15">
      <c r="B168" s="18">
        <f t="shared" si="42"/>
        <v>6</v>
      </c>
      <c r="C168" s="19" t="s">
        <v>61</v>
      </c>
      <c r="D168" s="19"/>
      <c r="E168" s="21">
        <f>+reg8!E266</f>
        <v>46</v>
      </c>
      <c r="F168" s="21">
        <f>+reg8!F266</f>
        <v>46</v>
      </c>
      <c r="G168" s="21">
        <f t="shared" si="37"/>
        <v>100</v>
      </c>
      <c r="H168" s="21">
        <f t="shared" si="38"/>
        <v>0</v>
      </c>
      <c r="I168" s="21">
        <f>+reg8!I266</f>
        <v>85</v>
      </c>
      <c r="J168" s="21">
        <f>+reg8!J266</f>
        <v>32</v>
      </c>
      <c r="K168" s="21">
        <f t="shared" si="39"/>
        <v>37.64705882352941</v>
      </c>
      <c r="L168" s="21">
        <f t="shared" si="40"/>
        <v>53</v>
      </c>
      <c r="M168" s="21">
        <f>+reg8!M266</f>
        <v>9451</v>
      </c>
      <c r="N168" s="21">
        <f>+reg8!N266</f>
        <v>7527</v>
      </c>
      <c r="O168" s="21">
        <f>+reg8!O266</f>
        <v>7650</v>
      </c>
      <c r="P168" s="21">
        <f t="shared" si="41"/>
        <v>80.94381546926252</v>
      </c>
      <c r="Q168" s="34" t="s">
        <v>246</v>
      </c>
    </row>
    <row r="169" spans="2:17" ht="15">
      <c r="B169" s="18">
        <f t="shared" si="42"/>
        <v>7</v>
      </c>
      <c r="C169" s="19" t="s">
        <v>182</v>
      </c>
      <c r="D169" s="19"/>
      <c r="E169" s="21">
        <f>+reg8!E267</f>
        <v>30</v>
      </c>
      <c r="F169" s="21">
        <f>+reg8!F267</f>
        <v>30</v>
      </c>
      <c r="G169" s="21">
        <f t="shared" si="37"/>
        <v>100</v>
      </c>
      <c r="H169" s="21">
        <f t="shared" si="38"/>
        <v>0</v>
      </c>
      <c r="I169" s="21">
        <f>+reg8!I267</f>
        <v>18</v>
      </c>
      <c r="J169" s="21">
        <f>+reg8!J267</f>
        <v>6</v>
      </c>
      <c r="K169" s="21">
        <f t="shared" si="39"/>
        <v>33.33333333333333</v>
      </c>
      <c r="L169" s="21">
        <f t="shared" si="40"/>
        <v>12</v>
      </c>
      <c r="M169" s="21">
        <f>+reg8!M267</f>
        <v>3034</v>
      </c>
      <c r="N169" s="21">
        <f>+reg8!N267</f>
        <v>2692</v>
      </c>
      <c r="O169" s="21">
        <f>+reg8!O267</f>
        <v>2757</v>
      </c>
      <c r="P169" s="21">
        <f t="shared" si="41"/>
        <v>90.87013843111404</v>
      </c>
      <c r="Q169" s="34" t="s">
        <v>216</v>
      </c>
    </row>
    <row r="170" spans="2:17" ht="15">
      <c r="B170" s="18">
        <f t="shared" si="42"/>
        <v>8</v>
      </c>
      <c r="C170" s="19" t="s">
        <v>140</v>
      </c>
      <c r="D170" s="19"/>
      <c r="E170" s="21">
        <f>+reg8!E268</f>
        <v>18</v>
      </c>
      <c r="F170" s="21">
        <f>+reg8!F268</f>
        <v>18</v>
      </c>
      <c r="G170" s="21">
        <f t="shared" si="37"/>
        <v>100</v>
      </c>
      <c r="H170" s="21">
        <f t="shared" si="38"/>
        <v>0</v>
      </c>
      <c r="I170" s="21">
        <f>+reg8!I268</f>
        <v>28</v>
      </c>
      <c r="J170" s="21">
        <f>+reg8!J268</f>
        <v>15</v>
      </c>
      <c r="K170" s="21">
        <f t="shared" si="39"/>
        <v>53.57142857142857</v>
      </c>
      <c r="L170" s="21">
        <f t="shared" si="40"/>
        <v>13</v>
      </c>
      <c r="M170" s="21">
        <f>+reg8!M268</f>
        <v>3224</v>
      </c>
      <c r="N170" s="21">
        <f>+reg8!N268</f>
        <v>2814</v>
      </c>
      <c r="O170" s="21">
        <f>+reg8!O268</f>
        <v>2885</v>
      </c>
      <c r="P170" s="21">
        <f t="shared" si="41"/>
        <v>89.48511166253101</v>
      </c>
      <c r="Q170" s="34" t="s">
        <v>216</v>
      </c>
    </row>
    <row r="171" spans="2:17" ht="15">
      <c r="B171" s="18">
        <f t="shared" si="42"/>
        <v>9</v>
      </c>
      <c r="C171" s="19" t="s">
        <v>54</v>
      </c>
      <c r="D171" s="19"/>
      <c r="E171" s="21">
        <f>+reg8!E269</f>
        <v>60</v>
      </c>
      <c r="F171" s="21">
        <f>+reg8!F269</f>
        <v>60</v>
      </c>
      <c r="G171" s="21">
        <f t="shared" si="37"/>
        <v>100</v>
      </c>
      <c r="H171" s="21">
        <f t="shared" si="38"/>
        <v>0</v>
      </c>
      <c r="I171" s="21">
        <f>+reg8!I269</f>
        <v>68</v>
      </c>
      <c r="J171" s="21">
        <f>+reg8!J269</f>
        <v>40</v>
      </c>
      <c r="K171" s="21">
        <f t="shared" si="39"/>
        <v>58.82352941176471</v>
      </c>
      <c r="L171" s="21">
        <f t="shared" si="40"/>
        <v>28</v>
      </c>
      <c r="M171" s="21">
        <f>+reg8!M269</f>
        <v>12448</v>
      </c>
      <c r="N171" s="21">
        <f>+reg8!N269</f>
        <v>11093</v>
      </c>
      <c r="O171" s="21">
        <f>+reg8!O269</f>
        <v>11354</v>
      </c>
      <c r="P171" s="21">
        <f t="shared" si="41"/>
        <v>91.21143958868895</v>
      </c>
      <c r="Q171" s="34" t="s">
        <v>216</v>
      </c>
    </row>
    <row r="172" spans="2:17" ht="15">
      <c r="B172" s="18">
        <f t="shared" si="42"/>
        <v>10</v>
      </c>
      <c r="C172" s="19" t="s">
        <v>55</v>
      </c>
      <c r="D172" s="19"/>
      <c r="E172" s="21">
        <f>+reg8!E270</f>
        <v>13</v>
      </c>
      <c r="F172" s="21">
        <f>+reg8!F270</f>
        <v>13</v>
      </c>
      <c r="G172" s="21">
        <f t="shared" si="37"/>
        <v>100</v>
      </c>
      <c r="H172" s="21">
        <f t="shared" si="38"/>
        <v>0</v>
      </c>
      <c r="I172" s="21">
        <f>+reg8!I270</f>
        <v>25</v>
      </c>
      <c r="J172" s="21">
        <f>+reg8!J270</f>
        <v>11</v>
      </c>
      <c r="K172" s="21">
        <f t="shared" si="39"/>
        <v>44</v>
      </c>
      <c r="L172" s="21">
        <f t="shared" si="40"/>
        <v>14</v>
      </c>
      <c r="M172" s="21">
        <f>+reg8!M270</f>
        <v>2060</v>
      </c>
      <c r="N172" s="21">
        <f>+reg8!N270</f>
        <v>2028</v>
      </c>
      <c r="O172" s="21">
        <f>+reg8!O270</f>
        <v>2087</v>
      </c>
      <c r="P172" s="21">
        <f t="shared" si="41"/>
        <v>101.31067961165047</v>
      </c>
      <c r="Q172" s="34" t="s">
        <v>216</v>
      </c>
    </row>
    <row r="173" spans="2:17" ht="15">
      <c r="B173" s="18">
        <f t="shared" si="42"/>
        <v>11</v>
      </c>
      <c r="C173" s="19" t="s">
        <v>141</v>
      </c>
      <c r="D173" s="19"/>
      <c r="E173" s="21">
        <f>+reg8!E271</f>
        <v>13</v>
      </c>
      <c r="F173" s="21">
        <f>+reg8!F271</f>
        <v>13</v>
      </c>
      <c r="G173" s="21">
        <f t="shared" si="37"/>
        <v>100</v>
      </c>
      <c r="H173" s="21">
        <f t="shared" si="38"/>
        <v>0</v>
      </c>
      <c r="I173" s="21">
        <f>+reg8!I271</f>
        <v>11</v>
      </c>
      <c r="J173" s="21">
        <f>+reg8!J271</f>
        <v>1</v>
      </c>
      <c r="K173" s="21">
        <f t="shared" si="39"/>
        <v>9.090909090909092</v>
      </c>
      <c r="L173" s="21">
        <f t="shared" si="40"/>
        <v>10</v>
      </c>
      <c r="M173" s="21">
        <f>+reg8!M271</f>
        <v>1728</v>
      </c>
      <c r="N173" s="21">
        <f>+reg8!N271</f>
        <v>1200</v>
      </c>
      <c r="O173" s="21">
        <f>+reg8!O271</f>
        <v>1210</v>
      </c>
      <c r="P173" s="21">
        <f t="shared" si="41"/>
        <v>70.02314814814815</v>
      </c>
      <c r="Q173" s="34" t="s">
        <v>216</v>
      </c>
    </row>
    <row r="174" spans="2:17" ht="15">
      <c r="B174" s="18">
        <f t="shared" si="42"/>
        <v>12</v>
      </c>
      <c r="C174" s="19" t="s">
        <v>38</v>
      </c>
      <c r="D174" s="19"/>
      <c r="E174" s="21">
        <f>+reg8!E272</f>
        <v>16</v>
      </c>
      <c r="F174" s="21">
        <f>+reg8!F272</f>
        <v>16</v>
      </c>
      <c r="G174" s="21">
        <f t="shared" si="37"/>
        <v>100</v>
      </c>
      <c r="H174" s="21">
        <f t="shared" si="38"/>
        <v>0</v>
      </c>
      <c r="I174" s="21">
        <f>+reg8!I272</f>
        <v>22</v>
      </c>
      <c r="J174" s="21">
        <f>+reg8!J272</f>
        <v>6</v>
      </c>
      <c r="K174" s="21">
        <f t="shared" si="39"/>
        <v>27.27272727272727</v>
      </c>
      <c r="L174" s="21">
        <f t="shared" si="40"/>
        <v>16</v>
      </c>
      <c r="M174" s="21">
        <f>+reg8!M272</f>
        <v>3021</v>
      </c>
      <c r="N174" s="21">
        <f>+reg8!N272</f>
        <v>2810</v>
      </c>
      <c r="O174" s="21">
        <f>+reg8!O272</f>
        <v>2909</v>
      </c>
      <c r="P174" s="21">
        <f t="shared" si="41"/>
        <v>96.29261833829858</v>
      </c>
      <c r="Q174" s="34" t="s">
        <v>216</v>
      </c>
    </row>
    <row r="175" spans="2:17" ht="15">
      <c r="B175" s="18">
        <f t="shared" si="42"/>
        <v>13</v>
      </c>
      <c r="C175" s="19" t="s">
        <v>56</v>
      </c>
      <c r="D175" s="19"/>
      <c r="E175" s="21">
        <f>+reg8!E273</f>
        <v>33</v>
      </c>
      <c r="F175" s="21">
        <f>+reg8!F273</f>
        <v>33</v>
      </c>
      <c r="G175" s="21">
        <f t="shared" si="37"/>
        <v>100</v>
      </c>
      <c r="H175" s="21">
        <f t="shared" si="38"/>
        <v>0</v>
      </c>
      <c r="I175" s="21">
        <f>+reg8!I273</f>
        <v>52</v>
      </c>
      <c r="J175" s="21">
        <f>+reg8!J273</f>
        <v>32</v>
      </c>
      <c r="K175" s="21">
        <f t="shared" si="39"/>
        <v>61.53846153846154</v>
      </c>
      <c r="L175" s="21">
        <f t="shared" si="40"/>
        <v>20</v>
      </c>
      <c r="M175" s="21">
        <f>+reg8!M273</f>
        <v>4768</v>
      </c>
      <c r="N175" s="21">
        <f>+reg8!N273</f>
        <v>4961</v>
      </c>
      <c r="O175" s="21">
        <f>+reg8!O273</f>
        <v>5005</v>
      </c>
      <c r="P175" s="21">
        <f t="shared" si="41"/>
        <v>104.97063758389262</v>
      </c>
      <c r="Q175" s="34" t="s">
        <v>216</v>
      </c>
    </row>
    <row r="176" spans="2:17" ht="15">
      <c r="B176" s="18">
        <f t="shared" si="42"/>
        <v>14</v>
      </c>
      <c r="C176" s="19" t="s">
        <v>35</v>
      </c>
      <c r="D176" s="19"/>
      <c r="E176" s="21">
        <f>+reg8!E274</f>
        <v>12</v>
      </c>
      <c r="F176" s="21">
        <f>+reg8!F274</f>
        <v>12</v>
      </c>
      <c r="G176" s="21">
        <f t="shared" si="37"/>
        <v>100</v>
      </c>
      <c r="H176" s="21">
        <f t="shared" si="38"/>
        <v>0</v>
      </c>
      <c r="I176" s="21">
        <f>+reg8!I274</f>
        <v>3</v>
      </c>
      <c r="J176" s="21">
        <f>+reg8!J274</f>
        <v>3</v>
      </c>
      <c r="K176" s="21">
        <f t="shared" si="39"/>
        <v>100</v>
      </c>
      <c r="L176" s="21">
        <f t="shared" si="40"/>
        <v>0</v>
      </c>
      <c r="M176" s="21">
        <f>+reg8!M274</f>
        <v>1077</v>
      </c>
      <c r="N176" s="21">
        <f>+reg8!N274</f>
        <v>883</v>
      </c>
      <c r="O176" s="21">
        <f>+reg8!O274</f>
        <v>883</v>
      </c>
      <c r="P176" s="21">
        <f t="shared" si="41"/>
        <v>81.98700092850511</v>
      </c>
      <c r="Q176" s="34" t="s">
        <v>216</v>
      </c>
    </row>
    <row r="177" spans="2:17" ht="15">
      <c r="B177" s="18">
        <f t="shared" si="42"/>
        <v>15</v>
      </c>
      <c r="C177" s="19" t="s">
        <v>57</v>
      </c>
      <c r="D177" s="19"/>
      <c r="E177" s="21">
        <f>+reg8!E275</f>
        <v>20</v>
      </c>
      <c r="F177" s="21">
        <f>+reg8!F275</f>
        <v>20</v>
      </c>
      <c r="G177" s="21">
        <f t="shared" si="37"/>
        <v>100</v>
      </c>
      <c r="H177" s="21">
        <f t="shared" si="38"/>
        <v>0</v>
      </c>
      <c r="I177" s="21">
        <f>+reg8!I275</f>
        <v>33</v>
      </c>
      <c r="J177" s="21">
        <f>+reg8!J275</f>
        <v>21</v>
      </c>
      <c r="K177" s="21">
        <f t="shared" si="39"/>
        <v>63.63636363636363</v>
      </c>
      <c r="L177" s="21">
        <f t="shared" si="40"/>
        <v>12</v>
      </c>
      <c r="M177" s="21">
        <f>+reg8!M275</f>
        <v>3247</v>
      </c>
      <c r="N177" s="21">
        <f>+reg8!N275</f>
        <v>3210</v>
      </c>
      <c r="O177" s="21">
        <f>+reg8!O275</f>
        <v>3284</v>
      </c>
      <c r="P177" s="21">
        <f t="shared" si="41"/>
        <v>101.13951339698184</v>
      </c>
      <c r="Q177" s="34" t="s">
        <v>216</v>
      </c>
    </row>
    <row r="178" spans="2:17" ht="15">
      <c r="B178" s="18">
        <f t="shared" si="42"/>
        <v>16</v>
      </c>
      <c r="C178" s="19" t="s">
        <v>70</v>
      </c>
      <c r="D178" s="19"/>
      <c r="E178" s="21">
        <f>+reg8!E276</f>
        <v>16</v>
      </c>
      <c r="F178" s="21">
        <f>+reg8!F276</f>
        <v>16</v>
      </c>
      <c r="G178" s="21">
        <f t="shared" si="37"/>
        <v>100</v>
      </c>
      <c r="H178" s="21">
        <f t="shared" si="38"/>
        <v>0</v>
      </c>
      <c r="I178" s="21">
        <f>+reg8!I276</f>
        <v>15</v>
      </c>
      <c r="J178" s="21">
        <f>+reg8!J276</f>
        <v>3</v>
      </c>
      <c r="K178" s="21">
        <f t="shared" si="39"/>
        <v>20</v>
      </c>
      <c r="L178" s="21">
        <f t="shared" si="40"/>
        <v>12</v>
      </c>
      <c r="M178" s="21">
        <f>+reg8!M276</f>
        <v>1530</v>
      </c>
      <c r="N178" s="21">
        <f>+reg8!N276</f>
        <v>1373</v>
      </c>
      <c r="O178" s="21">
        <f>+reg8!O276</f>
        <v>1384</v>
      </c>
      <c r="P178" s="21">
        <f t="shared" si="41"/>
        <v>90.45751633986929</v>
      </c>
      <c r="Q178" s="34" t="s">
        <v>216</v>
      </c>
    </row>
    <row r="179" spans="2:17" ht="15">
      <c r="B179" s="18">
        <f t="shared" si="42"/>
        <v>17</v>
      </c>
      <c r="C179" s="19" t="s">
        <v>142</v>
      </c>
      <c r="D179" s="19"/>
      <c r="E179" s="21">
        <f>+reg8!E277</f>
        <v>42</v>
      </c>
      <c r="F179" s="21">
        <f>+reg8!F277</f>
        <v>42</v>
      </c>
      <c r="G179" s="21">
        <f t="shared" si="37"/>
        <v>100</v>
      </c>
      <c r="H179" s="21">
        <f t="shared" si="38"/>
        <v>0</v>
      </c>
      <c r="I179" s="21">
        <f>+reg8!I277</f>
        <v>54</v>
      </c>
      <c r="J179" s="21">
        <f>+reg8!J277</f>
        <v>15</v>
      </c>
      <c r="K179" s="21">
        <f t="shared" si="39"/>
        <v>27.77777777777778</v>
      </c>
      <c r="L179" s="21">
        <f t="shared" si="40"/>
        <v>39</v>
      </c>
      <c r="M179" s="21">
        <f>+reg8!M277</f>
        <v>8618</v>
      </c>
      <c r="N179" s="21">
        <f>+reg8!N277</f>
        <v>6924</v>
      </c>
      <c r="O179" s="21">
        <f>+reg8!O277</f>
        <v>7012</v>
      </c>
      <c r="P179" s="21">
        <f t="shared" si="41"/>
        <v>81.36458575075423</v>
      </c>
      <c r="Q179" s="34" t="s">
        <v>216</v>
      </c>
    </row>
    <row r="180" spans="2:17" ht="15">
      <c r="B180" s="18">
        <f t="shared" si="42"/>
        <v>18</v>
      </c>
      <c r="C180" s="19" t="s">
        <v>143</v>
      </c>
      <c r="D180" s="19"/>
      <c r="E180" s="21">
        <f>+reg8!E278</f>
        <v>25</v>
      </c>
      <c r="F180" s="21">
        <f>+reg8!F278</f>
        <v>25</v>
      </c>
      <c r="G180" s="21">
        <f t="shared" si="37"/>
        <v>100</v>
      </c>
      <c r="H180" s="21">
        <f t="shared" si="38"/>
        <v>0</v>
      </c>
      <c r="I180" s="21">
        <f>+reg8!I278</f>
        <v>37</v>
      </c>
      <c r="J180" s="21">
        <f>+reg8!J278</f>
        <v>11</v>
      </c>
      <c r="K180" s="21">
        <f t="shared" si="39"/>
        <v>29.72972972972973</v>
      </c>
      <c r="L180" s="21">
        <f t="shared" si="40"/>
        <v>26</v>
      </c>
      <c r="M180" s="21">
        <f>+reg8!M278</f>
        <v>3388</v>
      </c>
      <c r="N180" s="21">
        <f>+reg8!N278</f>
        <v>3220</v>
      </c>
      <c r="O180" s="21">
        <f>+reg8!O278</f>
        <v>3285</v>
      </c>
      <c r="P180" s="21">
        <f t="shared" si="41"/>
        <v>96.95985832349469</v>
      </c>
      <c r="Q180" s="34" t="s">
        <v>216</v>
      </c>
    </row>
    <row r="181" spans="2:17" ht="15">
      <c r="B181" s="18">
        <f t="shared" si="42"/>
        <v>19</v>
      </c>
      <c r="C181" s="19" t="s">
        <v>92</v>
      </c>
      <c r="D181" s="19"/>
      <c r="E181" s="21">
        <f>+reg8!E279</f>
        <v>41</v>
      </c>
      <c r="F181" s="21">
        <f>+reg8!F279</f>
        <v>41</v>
      </c>
      <c r="G181" s="21">
        <f t="shared" si="37"/>
        <v>100</v>
      </c>
      <c r="H181" s="21">
        <f t="shared" si="38"/>
        <v>0</v>
      </c>
      <c r="I181" s="21">
        <f>+reg8!I279</f>
        <v>25</v>
      </c>
      <c r="J181" s="21">
        <f>+reg8!J279</f>
        <v>11</v>
      </c>
      <c r="K181" s="21">
        <f t="shared" si="39"/>
        <v>44</v>
      </c>
      <c r="L181" s="21">
        <f t="shared" si="40"/>
        <v>14</v>
      </c>
      <c r="M181" s="21">
        <f>+reg8!M279</f>
        <v>5211</v>
      </c>
      <c r="N181" s="21">
        <f>+reg8!N279</f>
        <v>4608</v>
      </c>
      <c r="O181" s="21">
        <f>+reg8!O279</f>
        <v>4713</v>
      </c>
      <c r="P181" s="21">
        <f t="shared" si="41"/>
        <v>90.44329303396661</v>
      </c>
      <c r="Q181" s="34" t="s">
        <v>216</v>
      </c>
    </row>
    <row r="182" spans="2:17" ht="15">
      <c r="B182" s="18">
        <f t="shared" si="42"/>
        <v>20</v>
      </c>
      <c r="C182" s="19" t="s">
        <v>58</v>
      </c>
      <c r="D182" s="19"/>
      <c r="E182" s="21">
        <f>+reg8!E280</f>
        <v>16</v>
      </c>
      <c r="F182" s="21">
        <f>+reg8!F280</f>
        <v>16</v>
      </c>
      <c r="G182" s="21">
        <f t="shared" si="37"/>
        <v>100</v>
      </c>
      <c r="H182" s="21">
        <f t="shared" si="38"/>
        <v>0</v>
      </c>
      <c r="I182" s="21">
        <f>+reg8!I280</f>
        <v>20</v>
      </c>
      <c r="J182" s="21">
        <f>+reg8!J280</f>
        <v>13</v>
      </c>
      <c r="K182" s="21">
        <f t="shared" si="39"/>
        <v>65</v>
      </c>
      <c r="L182" s="21">
        <f t="shared" si="40"/>
        <v>7</v>
      </c>
      <c r="M182" s="21">
        <f>+reg8!M280</f>
        <v>3401</v>
      </c>
      <c r="N182" s="21">
        <f>+reg8!N280</f>
        <v>3115</v>
      </c>
      <c r="O182" s="21">
        <f>+reg8!O280</f>
        <v>3281</v>
      </c>
      <c r="P182" s="21">
        <f t="shared" si="41"/>
        <v>96.47162599235519</v>
      </c>
      <c r="Q182" s="34" t="s">
        <v>216</v>
      </c>
    </row>
    <row r="183" spans="2:17" ht="15">
      <c r="B183" s="18">
        <f t="shared" si="42"/>
        <v>21</v>
      </c>
      <c r="C183" s="19" t="s">
        <v>59</v>
      </c>
      <c r="D183" s="19"/>
      <c r="E183" s="21">
        <f>+reg8!E281</f>
        <v>17</v>
      </c>
      <c r="F183" s="21">
        <f>+reg8!F281</f>
        <v>17</v>
      </c>
      <c r="G183" s="21">
        <f t="shared" si="37"/>
        <v>100</v>
      </c>
      <c r="H183" s="21">
        <f t="shared" si="38"/>
        <v>0</v>
      </c>
      <c r="I183" s="21">
        <f>+reg8!I281</f>
        <v>63</v>
      </c>
      <c r="J183" s="21">
        <f>+reg8!J281</f>
        <v>21</v>
      </c>
      <c r="K183" s="21">
        <f t="shared" si="39"/>
        <v>33.33333333333333</v>
      </c>
      <c r="L183" s="21">
        <f t="shared" si="40"/>
        <v>42</v>
      </c>
      <c r="M183" s="21">
        <f>+reg8!M281</f>
        <v>3271</v>
      </c>
      <c r="N183" s="21">
        <f>+reg8!N281</f>
        <v>3190</v>
      </c>
      <c r="O183" s="21">
        <f>+reg8!O281</f>
        <v>3223</v>
      </c>
      <c r="P183" s="21">
        <f t="shared" si="41"/>
        <v>98.53255885050444</v>
      </c>
      <c r="Q183" s="34" t="s">
        <v>216</v>
      </c>
    </row>
    <row r="184" spans="2:17" ht="15">
      <c r="B184" s="18">
        <f t="shared" si="42"/>
        <v>22</v>
      </c>
      <c r="C184" s="19" t="s">
        <v>144</v>
      </c>
      <c r="D184" s="19"/>
      <c r="E184" s="21">
        <f>+reg8!E282</f>
        <v>18</v>
      </c>
      <c r="F184" s="21">
        <f>+reg8!F282</f>
        <v>18</v>
      </c>
      <c r="G184" s="21">
        <f t="shared" si="37"/>
        <v>100</v>
      </c>
      <c r="H184" s="21">
        <f t="shared" si="38"/>
        <v>0</v>
      </c>
      <c r="I184" s="21">
        <f>+reg8!I282</f>
        <v>28</v>
      </c>
      <c r="J184" s="21">
        <f>+reg8!J282</f>
        <v>21</v>
      </c>
      <c r="K184" s="21">
        <f t="shared" si="39"/>
        <v>75</v>
      </c>
      <c r="L184" s="21">
        <f t="shared" si="40"/>
        <v>7</v>
      </c>
      <c r="M184" s="21">
        <f>+reg8!M282</f>
        <v>3677</v>
      </c>
      <c r="N184" s="21">
        <f>+reg8!N282</f>
        <v>3685</v>
      </c>
      <c r="O184" s="21">
        <f>+reg8!O282</f>
        <v>3766</v>
      </c>
      <c r="P184" s="21">
        <f t="shared" si="41"/>
        <v>102.42045145499048</v>
      </c>
      <c r="Q184" s="34" t="s">
        <v>216</v>
      </c>
    </row>
    <row r="185" spans="2:17" ht="15">
      <c r="B185" s="18">
        <f t="shared" si="42"/>
        <v>23</v>
      </c>
      <c r="C185" s="19" t="s">
        <v>145</v>
      </c>
      <c r="D185" s="19"/>
      <c r="E185" s="21">
        <f>+reg8!E283</f>
        <v>24</v>
      </c>
      <c r="F185" s="21">
        <f>+reg8!F283</f>
        <v>24</v>
      </c>
      <c r="G185" s="21">
        <f t="shared" si="37"/>
        <v>100</v>
      </c>
      <c r="H185" s="21">
        <f t="shared" si="38"/>
        <v>0</v>
      </c>
      <c r="I185" s="21">
        <f>+reg8!I283</f>
        <v>41</v>
      </c>
      <c r="J185" s="21">
        <f>+reg8!J283</f>
        <v>26</v>
      </c>
      <c r="K185" s="21">
        <f t="shared" si="39"/>
        <v>63.41463414634146</v>
      </c>
      <c r="L185" s="21">
        <f t="shared" si="40"/>
        <v>15</v>
      </c>
      <c r="M185" s="21">
        <f>+reg8!M283</f>
        <v>4388</v>
      </c>
      <c r="N185" s="21">
        <f>+reg8!N283</f>
        <v>3957</v>
      </c>
      <c r="O185" s="21">
        <f>+reg8!O283</f>
        <v>3999</v>
      </c>
      <c r="P185" s="21">
        <f t="shared" si="41"/>
        <v>91.13491340018231</v>
      </c>
      <c r="Q185" s="34" t="s">
        <v>216</v>
      </c>
    </row>
    <row r="186" spans="2:17" ht="15.75" thickBot="1">
      <c r="B186" s="18"/>
      <c r="C186" s="19"/>
      <c r="D186" s="19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2"/>
    </row>
    <row r="187" spans="2:17" ht="15.75" thickBot="1">
      <c r="B187" s="404" t="s">
        <v>152</v>
      </c>
      <c r="C187" s="405"/>
      <c r="D187" s="23"/>
      <c r="E187" s="26">
        <f>SUM(E163:E185)</f>
        <v>597</v>
      </c>
      <c r="F187" s="26">
        <f>SUM(F163:F185)</f>
        <v>597</v>
      </c>
      <c r="G187" s="26">
        <f>+F187/E187*100</f>
        <v>100</v>
      </c>
      <c r="H187" s="26">
        <f>SUM(H163:H185)</f>
        <v>0</v>
      </c>
      <c r="I187" s="26">
        <f>SUM(I163:I185)</f>
        <v>843</v>
      </c>
      <c r="J187" s="26">
        <f>SUM(J163:J185)</f>
        <v>409</v>
      </c>
      <c r="K187" s="26">
        <f>+J187/I187*100</f>
        <v>48.517200474495844</v>
      </c>
      <c r="L187" s="26">
        <f>SUM(L163:L185)</f>
        <v>434</v>
      </c>
      <c r="M187" s="26">
        <f>SUM(M163:M185)</f>
        <v>106324</v>
      </c>
      <c r="N187" s="26">
        <f>SUM(N163:N185)</f>
        <v>97721</v>
      </c>
      <c r="O187" s="26">
        <f>SUM(O163:O185)</f>
        <v>99821</v>
      </c>
      <c r="P187" s="26">
        <f>+O187/M187*100</f>
        <v>93.88378917271736</v>
      </c>
      <c r="Q187" s="35"/>
    </row>
    <row r="188" spans="2:12" ht="15">
      <c r="B188" s="393" t="s">
        <v>64</v>
      </c>
      <c r="C188" s="393"/>
      <c r="D188" s="393"/>
      <c r="E188" s="393"/>
      <c r="F188" s="393"/>
      <c r="G188" s="393"/>
      <c r="H188" s="393"/>
      <c r="I188" s="2"/>
      <c r="J188" s="2"/>
      <c r="K188" s="2"/>
      <c r="L188" s="2"/>
    </row>
    <row r="189" spans="2:17" ht="15">
      <c r="B189" s="393"/>
      <c r="C189" s="393"/>
      <c r="D189" s="393"/>
      <c r="E189" s="393"/>
      <c r="F189" s="393"/>
      <c r="G189" s="393"/>
      <c r="H189" s="393"/>
      <c r="I189" s="393"/>
      <c r="J189" s="393"/>
      <c r="K189" s="393"/>
      <c r="L189" s="393"/>
      <c r="M189" s="393"/>
      <c r="N189" s="393"/>
      <c r="O189" s="393"/>
      <c r="P189" s="393"/>
      <c r="Q189" s="393"/>
    </row>
    <row r="190" spans="2:17" ht="15">
      <c r="B190" s="393"/>
      <c r="C190" s="393"/>
      <c r="D190" s="393"/>
      <c r="E190" s="393"/>
      <c r="F190" s="393"/>
      <c r="G190" s="393"/>
      <c r="H190" s="393"/>
      <c r="I190" s="393"/>
      <c r="J190" s="393"/>
      <c r="K190" s="393"/>
      <c r="L190" s="393"/>
      <c r="M190" s="393"/>
      <c r="N190" s="393"/>
      <c r="O190" s="393"/>
      <c r="P190" s="393"/>
      <c r="Q190" s="393"/>
    </row>
    <row r="191" spans="5:12" ht="15">
      <c r="E191" s="30"/>
      <c r="F191" s="30"/>
      <c r="G191" s="17"/>
      <c r="H191" s="31"/>
      <c r="I191" s="31"/>
      <c r="J191" s="31"/>
      <c r="K191" s="31"/>
      <c r="L191" s="31"/>
    </row>
    <row r="192" spans="2:16" ht="16.5" thickBot="1">
      <c r="B192" s="1" t="s">
        <v>218</v>
      </c>
      <c r="M192" s="407"/>
      <c r="N192" s="407"/>
      <c r="O192" s="407"/>
      <c r="P192" s="36"/>
    </row>
    <row r="193" spans="2:17" ht="15">
      <c r="B193" s="394" t="s">
        <v>194</v>
      </c>
      <c r="C193" s="395"/>
      <c r="D193" s="4"/>
      <c r="E193" s="400" t="s">
        <v>186</v>
      </c>
      <c r="F193" s="401"/>
      <c r="G193" s="401"/>
      <c r="H193" s="402"/>
      <c r="I193" s="400" t="s">
        <v>147</v>
      </c>
      <c r="J193" s="401"/>
      <c r="K193" s="401"/>
      <c r="L193" s="402"/>
      <c r="M193" s="403" t="s">
        <v>187</v>
      </c>
      <c r="N193" s="403"/>
      <c r="O193" s="403"/>
      <c r="P193" s="403"/>
      <c r="Q193" s="5" t="s">
        <v>64</v>
      </c>
    </row>
    <row r="194" spans="2:17" ht="15">
      <c r="B194" s="396"/>
      <c r="C194" s="397"/>
      <c r="D194" s="6"/>
      <c r="E194" s="387" t="s">
        <v>148</v>
      </c>
      <c r="F194" s="389" t="s">
        <v>149</v>
      </c>
      <c r="G194" s="389"/>
      <c r="H194" s="390" t="s">
        <v>16</v>
      </c>
      <c r="I194" s="387" t="s">
        <v>148</v>
      </c>
      <c r="J194" s="389" t="s">
        <v>149</v>
      </c>
      <c r="K194" s="389"/>
      <c r="L194" s="390" t="s">
        <v>16</v>
      </c>
      <c r="M194" s="318" t="s">
        <v>249</v>
      </c>
      <c r="N194" s="344" t="s">
        <v>190</v>
      </c>
      <c r="O194" s="345"/>
      <c r="P194" s="346"/>
      <c r="Q194" s="7" t="s">
        <v>195</v>
      </c>
    </row>
    <row r="195" spans="2:17" ht="23.25" thickBot="1">
      <c r="B195" s="398"/>
      <c r="C195" s="399"/>
      <c r="D195" s="8"/>
      <c r="E195" s="388"/>
      <c r="F195" s="9" t="s">
        <v>192</v>
      </c>
      <c r="G195" s="10" t="s">
        <v>150</v>
      </c>
      <c r="H195" s="391"/>
      <c r="I195" s="388"/>
      <c r="J195" s="9" t="s">
        <v>192</v>
      </c>
      <c r="K195" s="10" t="s">
        <v>150</v>
      </c>
      <c r="L195" s="391"/>
      <c r="M195" s="320"/>
      <c r="N195" s="303" t="s">
        <v>262</v>
      </c>
      <c r="O195" s="303" t="s">
        <v>263</v>
      </c>
      <c r="P195" s="304" t="s">
        <v>150</v>
      </c>
      <c r="Q195" s="11" t="s">
        <v>196</v>
      </c>
    </row>
    <row r="196" spans="2:17" ht="15">
      <c r="B196" s="12">
        <v>1</v>
      </c>
      <c r="C196" s="13" t="s">
        <v>50</v>
      </c>
      <c r="D196" s="13"/>
      <c r="E196" s="15">
        <f>+reg8!E172</f>
        <v>20</v>
      </c>
      <c r="F196" s="15">
        <f>+reg8!F172</f>
        <v>20</v>
      </c>
      <c r="G196" s="21">
        <f aca="true" t="shared" si="43" ref="G196:G209">+F196/E196*100</f>
        <v>100</v>
      </c>
      <c r="H196" s="21">
        <f aca="true" t="shared" si="44" ref="H196:H209">+E196-F196</f>
        <v>0</v>
      </c>
      <c r="I196" s="15">
        <f>+reg8!I172</f>
        <v>39</v>
      </c>
      <c r="J196" s="15">
        <f>+reg8!J172</f>
        <v>39</v>
      </c>
      <c r="K196" s="21">
        <f aca="true" t="shared" si="45" ref="K196:K209">+J196/I196*100</f>
        <v>100</v>
      </c>
      <c r="L196" s="21">
        <f aca="true" t="shared" si="46" ref="L196:L209">+I196-J196</f>
        <v>0</v>
      </c>
      <c r="M196" s="15">
        <f>+reg8!M172</f>
        <v>5543</v>
      </c>
      <c r="N196" s="15">
        <f>+reg8!N172</f>
        <v>5288</v>
      </c>
      <c r="O196" s="15">
        <f>+reg8!O172</f>
        <v>5465</v>
      </c>
      <c r="P196" s="21">
        <f aca="true" t="shared" si="47" ref="P196:P209">+O196/M196*100</f>
        <v>98.59281977268627</v>
      </c>
      <c r="Q196" s="33" t="s">
        <v>219</v>
      </c>
    </row>
    <row r="197" spans="2:17" ht="15">
      <c r="B197" s="18">
        <v>2</v>
      </c>
      <c r="C197" s="19" t="s">
        <v>97</v>
      </c>
      <c r="D197" s="19"/>
      <c r="E197" s="21">
        <f>+reg8!E173</f>
        <v>8</v>
      </c>
      <c r="F197" s="21">
        <f>+reg8!F173</f>
        <v>8</v>
      </c>
      <c r="G197" s="21">
        <f t="shared" si="43"/>
        <v>100</v>
      </c>
      <c r="H197" s="21">
        <f t="shared" si="44"/>
        <v>0</v>
      </c>
      <c r="I197" s="21">
        <f>+reg8!I173</f>
        <v>10</v>
      </c>
      <c r="J197" s="21">
        <f>+reg8!J173</f>
        <v>8</v>
      </c>
      <c r="K197" s="21">
        <f t="shared" si="45"/>
        <v>80</v>
      </c>
      <c r="L197" s="21">
        <f t="shared" si="46"/>
        <v>2</v>
      </c>
      <c r="M197" s="21">
        <f>+reg8!M173</f>
        <v>2269</v>
      </c>
      <c r="N197" s="21">
        <f>+reg8!N173</f>
        <v>896</v>
      </c>
      <c r="O197" s="21">
        <f>+reg8!O173</f>
        <v>1508</v>
      </c>
      <c r="P197" s="21">
        <f t="shared" si="47"/>
        <v>66.46099603349494</v>
      </c>
      <c r="Q197" s="34" t="s">
        <v>219</v>
      </c>
    </row>
    <row r="198" spans="2:17" ht="15">
      <c r="B198" s="18">
        <v>3</v>
      </c>
      <c r="C198" s="19" t="s">
        <v>132</v>
      </c>
      <c r="D198" s="19"/>
      <c r="E198" s="21">
        <f>+reg8!E174</f>
        <v>18</v>
      </c>
      <c r="F198" s="21">
        <f>+reg8!F174</f>
        <v>18</v>
      </c>
      <c r="G198" s="21">
        <f t="shared" si="43"/>
        <v>100</v>
      </c>
      <c r="H198" s="21">
        <f t="shared" si="44"/>
        <v>0</v>
      </c>
      <c r="I198" s="21">
        <f>+reg8!I174</f>
        <v>23</v>
      </c>
      <c r="J198" s="21">
        <f>+reg8!J174</f>
        <v>11</v>
      </c>
      <c r="K198" s="21">
        <f t="shared" si="45"/>
        <v>47.82608695652174</v>
      </c>
      <c r="L198" s="21">
        <f t="shared" si="46"/>
        <v>12</v>
      </c>
      <c r="M198" s="21">
        <f>+reg8!M174</f>
        <v>4873</v>
      </c>
      <c r="N198" s="21">
        <f>+reg8!N174</f>
        <v>3273</v>
      </c>
      <c r="O198" s="21">
        <f>+reg8!O174</f>
        <v>3664</v>
      </c>
      <c r="P198" s="21">
        <f t="shared" si="47"/>
        <v>75.1898214652165</v>
      </c>
      <c r="Q198" s="34" t="s">
        <v>219</v>
      </c>
    </row>
    <row r="199" spans="2:17" ht="15">
      <c r="B199" s="18">
        <v>4</v>
      </c>
      <c r="C199" s="19" t="s">
        <v>171</v>
      </c>
      <c r="D199" s="19"/>
      <c r="E199" s="21">
        <f>+reg8!E175</f>
        <v>12</v>
      </c>
      <c r="F199" s="21">
        <f>+reg8!F175</f>
        <v>12</v>
      </c>
      <c r="G199" s="21">
        <f t="shared" si="43"/>
        <v>100</v>
      </c>
      <c r="H199" s="21">
        <f t="shared" si="44"/>
        <v>0</v>
      </c>
      <c r="I199" s="21">
        <f>+reg8!I175</f>
        <v>7</v>
      </c>
      <c r="J199" s="21">
        <f>+reg8!J175</f>
        <v>6</v>
      </c>
      <c r="K199" s="21">
        <f t="shared" si="45"/>
        <v>85.71428571428571</v>
      </c>
      <c r="L199" s="21">
        <f t="shared" si="46"/>
        <v>1</v>
      </c>
      <c r="M199" s="21">
        <f>+reg8!M175</f>
        <v>2504</v>
      </c>
      <c r="N199" s="21">
        <f>+reg8!N175</f>
        <v>1435</v>
      </c>
      <c r="O199" s="21">
        <f>+reg8!O175</f>
        <v>1957</v>
      </c>
      <c r="P199" s="21">
        <f t="shared" si="47"/>
        <v>78.15495207667732</v>
      </c>
      <c r="Q199" s="34" t="s">
        <v>219</v>
      </c>
    </row>
    <row r="200" spans="2:17" ht="15">
      <c r="B200" s="18">
        <v>5</v>
      </c>
      <c r="C200" s="19" t="s">
        <v>220</v>
      </c>
      <c r="D200" s="19"/>
      <c r="E200" s="21">
        <f>+reg8!E176</f>
        <v>55</v>
      </c>
      <c r="F200" s="21">
        <f>+reg8!F176</f>
        <v>55</v>
      </c>
      <c r="G200" s="21">
        <f t="shared" si="43"/>
        <v>100</v>
      </c>
      <c r="H200" s="21">
        <f t="shared" si="44"/>
        <v>0</v>
      </c>
      <c r="I200" s="21">
        <f>+reg8!I176</f>
        <v>83</v>
      </c>
      <c r="J200" s="21">
        <f>+reg8!J176</f>
        <v>61</v>
      </c>
      <c r="K200" s="21">
        <f t="shared" si="45"/>
        <v>73.49397590361446</v>
      </c>
      <c r="L200" s="21">
        <f t="shared" si="46"/>
        <v>22</v>
      </c>
      <c r="M200" s="21">
        <f>+reg8!M176</f>
        <v>19091</v>
      </c>
      <c r="N200" s="21">
        <f>+reg8!N176</f>
        <v>14458</v>
      </c>
      <c r="O200" s="21">
        <f>+reg8!O176</f>
        <v>15821</v>
      </c>
      <c r="P200" s="21">
        <f t="shared" si="47"/>
        <v>82.87151013566601</v>
      </c>
      <c r="Q200" s="34" t="s">
        <v>219</v>
      </c>
    </row>
    <row r="201" spans="2:17" ht="15">
      <c r="B201" s="18">
        <v>6</v>
      </c>
      <c r="C201" s="19" t="s">
        <v>100</v>
      </c>
      <c r="D201" s="19"/>
      <c r="E201" s="21">
        <f>+reg8!E177</f>
        <v>26</v>
      </c>
      <c r="F201" s="21">
        <f>+reg8!F177</f>
        <v>26</v>
      </c>
      <c r="G201" s="21">
        <f t="shared" si="43"/>
        <v>100</v>
      </c>
      <c r="H201" s="21">
        <f t="shared" si="44"/>
        <v>0</v>
      </c>
      <c r="I201" s="21">
        <f>+reg8!I177</f>
        <v>16</v>
      </c>
      <c r="J201" s="21">
        <f>+reg8!J177</f>
        <v>10</v>
      </c>
      <c r="K201" s="21">
        <f t="shared" si="45"/>
        <v>62.5</v>
      </c>
      <c r="L201" s="21">
        <f t="shared" si="46"/>
        <v>6</v>
      </c>
      <c r="M201" s="21">
        <f>+reg8!M177</f>
        <v>6133</v>
      </c>
      <c r="N201" s="21">
        <f>+reg8!N177</f>
        <v>4717</v>
      </c>
      <c r="O201" s="21">
        <f>+reg8!O177</f>
        <v>5800</v>
      </c>
      <c r="P201" s="21">
        <f t="shared" si="47"/>
        <v>94.57035708462416</v>
      </c>
      <c r="Q201" s="34" t="s">
        <v>219</v>
      </c>
    </row>
    <row r="202" spans="2:17" ht="15">
      <c r="B202" s="18">
        <v>7</v>
      </c>
      <c r="C202" s="19" t="s">
        <v>221</v>
      </c>
      <c r="D202" s="19"/>
      <c r="E202" s="21">
        <f>+reg8!E178</f>
        <v>22</v>
      </c>
      <c r="F202" s="21">
        <f>+reg8!F178</f>
        <v>22</v>
      </c>
      <c r="G202" s="21">
        <f t="shared" si="43"/>
        <v>100</v>
      </c>
      <c r="H202" s="21">
        <f t="shared" si="44"/>
        <v>0</v>
      </c>
      <c r="I202" s="21">
        <f>+reg8!I178</f>
        <v>7</v>
      </c>
      <c r="J202" s="21">
        <f>+reg8!J178</f>
        <v>6</v>
      </c>
      <c r="K202" s="21">
        <f t="shared" si="45"/>
        <v>85.71428571428571</v>
      </c>
      <c r="L202" s="21">
        <f t="shared" si="46"/>
        <v>1</v>
      </c>
      <c r="M202" s="21">
        <f>+reg8!M178</f>
        <v>2790</v>
      </c>
      <c r="N202" s="21">
        <f>+reg8!N178</f>
        <v>1172</v>
      </c>
      <c r="O202" s="21">
        <f>+reg8!O178</f>
        <v>1691</v>
      </c>
      <c r="P202" s="21">
        <f t="shared" si="47"/>
        <v>60.60931899641577</v>
      </c>
      <c r="Q202" s="34" t="s">
        <v>219</v>
      </c>
    </row>
    <row r="203" spans="2:17" ht="15">
      <c r="B203" s="18">
        <v>8</v>
      </c>
      <c r="C203" s="19" t="s">
        <v>101</v>
      </c>
      <c r="D203" s="19"/>
      <c r="E203" s="21">
        <f>+reg8!E179</f>
        <v>24</v>
      </c>
      <c r="F203" s="21">
        <f>+reg8!F179</f>
        <v>24</v>
      </c>
      <c r="G203" s="21">
        <f t="shared" si="43"/>
        <v>100</v>
      </c>
      <c r="H203" s="21">
        <f t="shared" si="44"/>
        <v>0</v>
      </c>
      <c r="I203" s="21">
        <f>+reg8!I179</f>
        <v>42</v>
      </c>
      <c r="J203" s="21">
        <f>+reg8!J179</f>
        <v>24</v>
      </c>
      <c r="K203" s="21">
        <f t="shared" si="45"/>
        <v>57.14285714285714</v>
      </c>
      <c r="L203" s="21">
        <f t="shared" si="46"/>
        <v>18</v>
      </c>
      <c r="M203" s="21">
        <f>+reg8!M179</f>
        <v>7593</v>
      </c>
      <c r="N203" s="21">
        <f>+reg8!N179</f>
        <v>4092</v>
      </c>
      <c r="O203" s="21">
        <f>+reg8!O179</f>
        <v>4692</v>
      </c>
      <c r="P203" s="21">
        <f t="shared" si="47"/>
        <v>61.79375740813907</v>
      </c>
      <c r="Q203" s="34" t="s">
        <v>219</v>
      </c>
    </row>
    <row r="204" spans="2:17" ht="15">
      <c r="B204" s="18">
        <v>9</v>
      </c>
      <c r="C204" s="19" t="s">
        <v>62</v>
      </c>
      <c r="D204" s="19"/>
      <c r="E204" s="21">
        <f>+reg8!E180</f>
        <v>11</v>
      </c>
      <c r="F204" s="21">
        <f>+reg8!F180</f>
        <v>11</v>
      </c>
      <c r="G204" s="21">
        <f t="shared" si="43"/>
        <v>100</v>
      </c>
      <c r="H204" s="21">
        <f t="shared" si="44"/>
        <v>0</v>
      </c>
      <c r="I204" s="21">
        <f>+reg8!I180</f>
        <v>13</v>
      </c>
      <c r="J204" s="21">
        <f>+reg8!J180</f>
        <v>3</v>
      </c>
      <c r="K204" s="21">
        <f t="shared" si="45"/>
        <v>23.076923076923077</v>
      </c>
      <c r="L204" s="21">
        <f t="shared" si="46"/>
        <v>10</v>
      </c>
      <c r="M204" s="21">
        <f>+reg8!M180</f>
        <v>2080</v>
      </c>
      <c r="N204" s="21">
        <f>+reg8!N180</f>
        <v>1342</v>
      </c>
      <c r="O204" s="21">
        <f>+reg8!O180</f>
        <v>1473</v>
      </c>
      <c r="P204" s="21">
        <f t="shared" si="47"/>
        <v>70.8173076923077</v>
      </c>
      <c r="Q204" s="34" t="s">
        <v>219</v>
      </c>
    </row>
    <row r="205" spans="2:17" ht="15">
      <c r="B205" s="18">
        <v>10</v>
      </c>
      <c r="C205" s="19" t="s">
        <v>36</v>
      </c>
      <c r="D205" s="19"/>
      <c r="E205" s="21">
        <f>+reg8!E181</f>
        <v>10</v>
      </c>
      <c r="F205" s="21">
        <f>+reg8!F181</f>
        <v>10</v>
      </c>
      <c r="G205" s="21">
        <f t="shared" si="43"/>
        <v>100</v>
      </c>
      <c r="H205" s="21">
        <f t="shared" si="44"/>
        <v>0</v>
      </c>
      <c r="I205" s="21">
        <f>+reg8!I181</f>
        <v>3</v>
      </c>
      <c r="J205" s="21">
        <f>+reg8!J181</f>
        <v>1</v>
      </c>
      <c r="K205" s="21">
        <f t="shared" si="45"/>
        <v>33.33333333333333</v>
      </c>
      <c r="L205" s="21">
        <f t="shared" si="46"/>
        <v>2</v>
      </c>
      <c r="M205" s="21">
        <f>+reg8!M181</f>
        <v>1880</v>
      </c>
      <c r="N205" s="21">
        <f>+reg8!N181</f>
        <v>1475</v>
      </c>
      <c r="O205" s="21">
        <f>+reg8!O181</f>
        <v>1504</v>
      </c>
      <c r="P205" s="21">
        <f t="shared" si="47"/>
        <v>80</v>
      </c>
      <c r="Q205" s="34" t="s">
        <v>219</v>
      </c>
    </row>
    <row r="206" spans="2:17" ht="15">
      <c r="B206" s="18">
        <v>11</v>
      </c>
      <c r="C206" s="19" t="s">
        <v>12</v>
      </c>
      <c r="D206" s="19"/>
      <c r="E206" s="21">
        <f>+reg8!E182</f>
        <v>14</v>
      </c>
      <c r="F206" s="21">
        <f>+reg8!F182</f>
        <v>14</v>
      </c>
      <c r="G206" s="21">
        <f t="shared" si="43"/>
        <v>100</v>
      </c>
      <c r="H206" s="21">
        <f t="shared" si="44"/>
        <v>0</v>
      </c>
      <c r="I206" s="21">
        <f>+reg8!I182</f>
        <v>15</v>
      </c>
      <c r="J206" s="21">
        <f>+reg8!J182</f>
        <v>8</v>
      </c>
      <c r="K206" s="21">
        <f t="shared" si="45"/>
        <v>53.333333333333336</v>
      </c>
      <c r="L206" s="21">
        <f t="shared" si="46"/>
        <v>7</v>
      </c>
      <c r="M206" s="21">
        <f>+reg8!M182</f>
        <v>5666</v>
      </c>
      <c r="N206" s="21">
        <f>+reg8!N182</f>
        <v>4309</v>
      </c>
      <c r="O206" s="21">
        <f>+reg8!O182</f>
        <v>4660</v>
      </c>
      <c r="P206" s="21">
        <f t="shared" si="47"/>
        <v>82.24496999647018</v>
      </c>
      <c r="Q206" s="34" t="s">
        <v>219</v>
      </c>
    </row>
    <row r="207" spans="2:17" ht="15">
      <c r="B207" s="18">
        <v>12</v>
      </c>
      <c r="C207" s="19" t="s">
        <v>75</v>
      </c>
      <c r="D207" s="19"/>
      <c r="E207" s="21">
        <f>+reg8!E183</f>
        <v>16</v>
      </c>
      <c r="F207" s="21">
        <f>+reg8!F183</f>
        <v>16</v>
      </c>
      <c r="G207" s="21">
        <f t="shared" si="43"/>
        <v>100</v>
      </c>
      <c r="H207" s="21">
        <f t="shared" si="44"/>
        <v>0</v>
      </c>
      <c r="I207" s="21">
        <f>+reg8!I183</f>
        <v>25</v>
      </c>
      <c r="J207" s="21">
        <f>+reg8!J183</f>
        <v>14</v>
      </c>
      <c r="K207" s="21">
        <f t="shared" si="45"/>
        <v>56.00000000000001</v>
      </c>
      <c r="L207" s="21">
        <f t="shared" si="46"/>
        <v>11</v>
      </c>
      <c r="M207" s="21">
        <f>+reg8!M183</f>
        <v>3907</v>
      </c>
      <c r="N207" s="21">
        <f>+reg8!N183</f>
        <v>2495</v>
      </c>
      <c r="O207" s="21">
        <f>+reg8!O183</f>
        <v>2653</v>
      </c>
      <c r="P207" s="21">
        <f t="shared" si="47"/>
        <v>67.9037624776043</v>
      </c>
      <c r="Q207" s="34" t="s">
        <v>219</v>
      </c>
    </row>
    <row r="208" spans="2:17" ht="15">
      <c r="B208" s="18">
        <v>13</v>
      </c>
      <c r="C208" s="19" t="s">
        <v>0</v>
      </c>
      <c r="D208" s="19"/>
      <c r="E208" s="21">
        <f>+reg8!E184</f>
        <v>7</v>
      </c>
      <c r="F208" s="21">
        <f>+reg8!F184</f>
        <v>7</v>
      </c>
      <c r="G208" s="21">
        <f t="shared" si="43"/>
        <v>100</v>
      </c>
      <c r="H208" s="21">
        <f t="shared" si="44"/>
        <v>0</v>
      </c>
      <c r="I208" s="21">
        <f>+reg8!I184</f>
        <v>5</v>
      </c>
      <c r="J208" s="21">
        <f>+reg8!J184</f>
        <v>4</v>
      </c>
      <c r="K208" s="21">
        <f t="shared" si="45"/>
        <v>80</v>
      </c>
      <c r="L208" s="21">
        <f t="shared" si="46"/>
        <v>1</v>
      </c>
      <c r="M208" s="21">
        <f>+reg8!M184</f>
        <v>1644</v>
      </c>
      <c r="N208" s="21">
        <f>+reg8!N184</f>
        <v>560</v>
      </c>
      <c r="O208" s="21">
        <f>+reg8!O184</f>
        <v>563</v>
      </c>
      <c r="P208" s="21">
        <f t="shared" si="47"/>
        <v>34.24574209245742</v>
      </c>
      <c r="Q208" s="34" t="s">
        <v>219</v>
      </c>
    </row>
    <row r="209" spans="2:17" ht="15">
      <c r="B209" s="18">
        <v>14</v>
      </c>
      <c r="C209" s="19" t="s">
        <v>135</v>
      </c>
      <c r="D209" s="19"/>
      <c r="E209" s="21">
        <f>+reg8!E185</f>
        <v>16</v>
      </c>
      <c r="F209" s="21">
        <f>+reg8!F185</f>
        <v>16</v>
      </c>
      <c r="G209" s="21">
        <f t="shared" si="43"/>
        <v>100</v>
      </c>
      <c r="H209" s="21">
        <f t="shared" si="44"/>
        <v>0</v>
      </c>
      <c r="I209" s="21">
        <f>+reg8!I185</f>
        <v>9</v>
      </c>
      <c r="J209" s="21">
        <f>+reg8!J185</f>
        <v>2</v>
      </c>
      <c r="K209" s="21">
        <f t="shared" si="45"/>
        <v>22.22222222222222</v>
      </c>
      <c r="L209" s="21">
        <f t="shared" si="46"/>
        <v>7</v>
      </c>
      <c r="M209" s="21">
        <f>+reg8!M185</f>
        <v>3215</v>
      </c>
      <c r="N209" s="21">
        <f>+reg8!N185</f>
        <v>2324</v>
      </c>
      <c r="O209" s="21">
        <f>+reg8!O185</f>
        <v>2801</v>
      </c>
      <c r="P209" s="21">
        <f t="shared" si="47"/>
        <v>87.12286158631414</v>
      </c>
      <c r="Q209" s="34" t="s">
        <v>219</v>
      </c>
    </row>
    <row r="210" spans="2:17" ht="15.75" thickBot="1">
      <c r="B210" s="18"/>
      <c r="C210" s="19"/>
      <c r="D210" s="19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2"/>
    </row>
    <row r="211" spans="2:17" ht="15.75" thickBot="1">
      <c r="B211" s="404" t="s">
        <v>152</v>
      </c>
      <c r="C211" s="405"/>
      <c r="D211" s="23"/>
      <c r="E211" s="26">
        <f>SUM(E196:E209)</f>
        <v>259</v>
      </c>
      <c r="F211" s="26">
        <f>SUM(F196:F209)</f>
        <v>259</v>
      </c>
      <c r="G211" s="26">
        <f>+F211/E211*100</f>
        <v>100</v>
      </c>
      <c r="H211" s="26">
        <f>SUM(H196:H209)</f>
        <v>0</v>
      </c>
      <c r="I211" s="26">
        <f>SUM(I196:I209)</f>
        <v>297</v>
      </c>
      <c r="J211" s="26">
        <f>SUM(J196:J209)</f>
        <v>197</v>
      </c>
      <c r="K211" s="26">
        <f>+J211/I211*100</f>
        <v>66.32996632996633</v>
      </c>
      <c r="L211" s="26">
        <f>SUM(L196:L209)</f>
        <v>100</v>
      </c>
      <c r="M211" s="26">
        <f>SUM(M196:M209)</f>
        <v>69188</v>
      </c>
      <c r="N211" s="26">
        <f>SUM(N196:N209)</f>
        <v>47836</v>
      </c>
      <c r="O211" s="26">
        <f>SUM(O196:O209)</f>
        <v>54252</v>
      </c>
      <c r="P211" s="26">
        <f>+O211/M211*100</f>
        <v>78.41244146383765</v>
      </c>
      <c r="Q211" s="35"/>
    </row>
    <row r="212" spans="2:12" ht="15">
      <c r="B212" s="393" t="s">
        <v>64</v>
      </c>
      <c r="C212" s="393"/>
      <c r="D212" s="393"/>
      <c r="E212" s="393"/>
      <c r="F212" s="393"/>
      <c r="G212" s="393"/>
      <c r="H212" s="393"/>
      <c r="I212" s="2"/>
      <c r="J212" s="2"/>
      <c r="K212" s="2"/>
      <c r="L212" s="2"/>
    </row>
    <row r="213" spans="2:17" ht="15">
      <c r="B213" s="393"/>
      <c r="C213" s="393"/>
      <c r="D213" s="393"/>
      <c r="E213" s="393"/>
      <c r="F213" s="393"/>
      <c r="G213" s="393"/>
      <c r="H213" s="393"/>
      <c r="I213" s="393"/>
      <c r="J213" s="393"/>
      <c r="K213" s="393"/>
      <c r="L213" s="393"/>
      <c r="M213" s="393"/>
      <c r="N213" s="393"/>
      <c r="O213" s="393"/>
      <c r="P213" s="393"/>
      <c r="Q213" s="393"/>
    </row>
    <row r="214" spans="2:17" ht="15">
      <c r="B214" s="393"/>
      <c r="C214" s="393"/>
      <c r="D214" s="393"/>
      <c r="E214" s="393"/>
      <c r="F214" s="393"/>
      <c r="G214" s="393"/>
      <c r="H214" s="393"/>
      <c r="I214" s="393"/>
      <c r="J214" s="393"/>
      <c r="K214" s="393"/>
      <c r="L214" s="393"/>
      <c r="M214" s="393"/>
      <c r="N214" s="393"/>
      <c r="O214" s="393"/>
      <c r="P214" s="393"/>
      <c r="Q214" s="393"/>
    </row>
    <row r="215" spans="5:12" ht="15">
      <c r="E215" s="30"/>
      <c r="F215" s="30"/>
      <c r="G215" s="17"/>
      <c r="H215" s="31"/>
      <c r="I215" s="31"/>
      <c r="J215" s="31"/>
      <c r="K215" s="31"/>
      <c r="L215" s="31"/>
    </row>
    <row r="216" spans="2:16" ht="16.5" thickBot="1">
      <c r="B216" s="1" t="s">
        <v>222</v>
      </c>
      <c r="M216" s="407"/>
      <c r="N216" s="407"/>
      <c r="O216" s="407"/>
      <c r="P216" s="36"/>
    </row>
    <row r="217" spans="2:17" ht="15">
      <c r="B217" s="394" t="s">
        <v>194</v>
      </c>
      <c r="C217" s="395"/>
      <c r="D217" s="4"/>
      <c r="E217" s="400" t="s">
        <v>186</v>
      </c>
      <c r="F217" s="401"/>
      <c r="G217" s="401"/>
      <c r="H217" s="402"/>
      <c r="I217" s="400" t="s">
        <v>147</v>
      </c>
      <c r="J217" s="401"/>
      <c r="K217" s="401"/>
      <c r="L217" s="402"/>
      <c r="M217" s="403" t="s">
        <v>187</v>
      </c>
      <c r="N217" s="403"/>
      <c r="O217" s="403"/>
      <c r="P217" s="403"/>
      <c r="Q217" s="5" t="s">
        <v>64</v>
      </c>
    </row>
    <row r="218" spans="2:17" ht="15">
      <c r="B218" s="396"/>
      <c r="C218" s="397"/>
      <c r="D218" s="6"/>
      <c r="E218" s="387" t="s">
        <v>148</v>
      </c>
      <c r="F218" s="389" t="s">
        <v>149</v>
      </c>
      <c r="G218" s="389"/>
      <c r="H218" s="390" t="s">
        <v>16</v>
      </c>
      <c r="I218" s="387" t="s">
        <v>148</v>
      </c>
      <c r="J218" s="389" t="s">
        <v>149</v>
      </c>
      <c r="K218" s="389"/>
      <c r="L218" s="390" t="s">
        <v>16</v>
      </c>
      <c r="M218" s="318" t="s">
        <v>249</v>
      </c>
      <c r="N218" s="344" t="s">
        <v>190</v>
      </c>
      <c r="O218" s="345"/>
      <c r="P218" s="346"/>
      <c r="Q218" s="7" t="s">
        <v>195</v>
      </c>
    </row>
    <row r="219" spans="2:17" ht="23.25" thickBot="1">
      <c r="B219" s="398"/>
      <c r="C219" s="399"/>
      <c r="D219" s="8"/>
      <c r="E219" s="388"/>
      <c r="F219" s="9" t="s">
        <v>192</v>
      </c>
      <c r="G219" s="10" t="s">
        <v>150</v>
      </c>
      <c r="H219" s="391"/>
      <c r="I219" s="388"/>
      <c r="J219" s="9" t="s">
        <v>192</v>
      </c>
      <c r="K219" s="10" t="s">
        <v>150</v>
      </c>
      <c r="L219" s="391"/>
      <c r="M219" s="320"/>
      <c r="N219" s="303" t="s">
        <v>262</v>
      </c>
      <c r="O219" s="303" t="s">
        <v>263</v>
      </c>
      <c r="P219" s="304" t="s">
        <v>150</v>
      </c>
      <c r="Q219" s="11" t="s">
        <v>196</v>
      </c>
    </row>
    <row r="220" spans="2:17" ht="15">
      <c r="B220" s="12">
        <v>1</v>
      </c>
      <c r="C220" s="13" t="s">
        <v>126</v>
      </c>
      <c r="D220" s="13"/>
      <c r="E220" s="15">
        <f>+reg8!E187</f>
        <v>47</v>
      </c>
      <c r="F220" s="15">
        <f>+reg8!F187</f>
        <v>47</v>
      </c>
      <c r="G220" s="21">
        <f aca="true" t="shared" si="48" ref="G220:G229">+F220/E220*100</f>
        <v>100</v>
      </c>
      <c r="H220" s="21">
        <f aca="true" t="shared" si="49" ref="H220:H229">+E220-F220</f>
        <v>0</v>
      </c>
      <c r="I220" s="15">
        <f>+reg8!I187</f>
        <v>17</v>
      </c>
      <c r="J220" s="15">
        <f>+reg8!J187</f>
        <v>8</v>
      </c>
      <c r="K220" s="21">
        <f aca="true" t="shared" si="50" ref="K220:K229">+J220/I220*100</f>
        <v>47.05882352941176</v>
      </c>
      <c r="L220" s="21">
        <f aca="true" t="shared" si="51" ref="L220:L229">+I220-J220</f>
        <v>9</v>
      </c>
      <c r="M220" s="15">
        <f>+reg8!M187</f>
        <v>6514</v>
      </c>
      <c r="N220" s="15">
        <f>+reg8!N187</f>
        <v>4334</v>
      </c>
      <c r="O220" s="15">
        <f>+reg8!O187</f>
        <v>6268</v>
      </c>
      <c r="P220" s="21">
        <f aca="true" t="shared" si="52" ref="P220:P229">+O220/M220*100</f>
        <v>96.2235185753761</v>
      </c>
      <c r="Q220" s="33" t="s">
        <v>219</v>
      </c>
    </row>
    <row r="221" spans="2:17" ht="15">
      <c r="B221" s="18">
        <v>2</v>
      </c>
      <c r="C221" s="19" t="s">
        <v>133</v>
      </c>
      <c r="D221" s="19"/>
      <c r="E221" s="21">
        <f>+reg8!E188</f>
        <v>26</v>
      </c>
      <c r="F221" s="21">
        <f>+reg8!F188</f>
        <v>26</v>
      </c>
      <c r="G221" s="21">
        <f t="shared" si="48"/>
        <v>100</v>
      </c>
      <c r="H221" s="21">
        <f t="shared" si="49"/>
        <v>0</v>
      </c>
      <c r="I221" s="21">
        <f>+reg8!I188</f>
        <v>14</v>
      </c>
      <c r="J221" s="21">
        <f>+reg8!J188</f>
        <v>12</v>
      </c>
      <c r="K221" s="21">
        <f t="shared" si="50"/>
        <v>85.71428571428571</v>
      </c>
      <c r="L221" s="21">
        <f t="shared" si="51"/>
        <v>2</v>
      </c>
      <c r="M221" s="21">
        <f>+reg8!M188</f>
        <v>5263</v>
      </c>
      <c r="N221" s="21">
        <f>+reg8!N188</f>
        <v>2841</v>
      </c>
      <c r="O221" s="21">
        <f>+reg8!O188</f>
        <v>3922</v>
      </c>
      <c r="P221" s="21">
        <f t="shared" si="52"/>
        <v>74.5202356070682</v>
      </c>
      <c r="Q221" s="34" t="s">
        <v>219</v>
      </c>
    </row>
    <row r="222" spans="2:17" ht="15">
      <c r="B222" s="18">
        <v>3</v>
      </c>
      <c r="C222" s="19" t="s">
        <v>121</v>
      </c>
      <c r="D222" s="19"/>
      <c r="E222" s="21">
        <f>+reg8!E189</f>
        <v>56</v>
      </c>
      <c r="F222" s="21">
        <f>+reg8!F189</f>
        <v>56</v>
      </c>
      <c r="G222" s="21">
        <f t="shared" si="48"/>
        <v>100</v>
      </c>
      <c r="H222" s="21">
        <f t="shared" si="49"/>
        <v>0</v>
      </c>
      <c r="I222" s="21">
        <f>+reg8!I189</f>
        <v>47</v>
      </c>
      <c r="J222" s="21">
        <f>+reg8!J189</f>
        <v>24</v>
      </c>
      <c r="K222" s="21">
        <f t="shared" si="50"/>
        <v>51.06382978723404</v>
      </c>
      <c r="L222" s="21">
        <f t="shared" si="51"/>
        <v>23</v>
      </c>
      <c r="M222" s="21">
        <f>+reg8!M189</f>
        <v>12283</v>
      </c>
      <c r="N222" s="21">
        <f>+reg8!N189</f>
        <v>8359</v>
      </c>
      <c r="O222" s="21">
        <f>+reg8!O189</f>
        <v>9173</v>
      </c>
      <c r="P222" s="21">
        <f t="shared" si="52"/>
        <v>74.6804526581454</v>
      </c>
      <c r="Q222" s="34" t="s">
        <v>219</v>
      </c>
    </row>
    <row r="223" spans="2:17" ht="15">
      <c r="B223" s="18">
        <v>4</v>
      </c>
      <c r="C223" s="19" t="s">
        <v>122</v>
      </c>
      <c r="D223" s="19"/>
      <c r="E223" s="21">
        <f>+reg8!E190</f>
        <v>15</v>
      </c>
      <c r="F223" s="21">
        <f>+reg8!F190</f>
        <v>15</v>
      </c>
      <c r="G223" s="21">
        <f t="shared" si="48"/>
        <v>100</v>
      </c>
      <c r="H223" s="21">
        <f t="shared" si="49"/>
        <v>0</v>
      </c>
      <c r="I223" s="21">
        <f>+reg8!I190</f>
        <v>15</v>
      </c>
      <c r="J223" s="21">
        <f>+reg8!J190</f>
        <v>8</v>
      </c>
      <c r="K223" s="21">
        <f t="shared" si="50"/>
        <v>53.333333333333336</v>
      </c>
      <c r="L223" s="21">
        <f t="shared" si="51"/>
        <v>7</v>
      </c>
      <c r="M223" s="21">
        <f>+reg8!M190</f>
        <v>2483</v>
      </c>
      <c r="N223" s="21">
        <f>+reg8!N190</f>
        <v>1504</v>
      </c>
      <c r="O223" s="21">
        <f>+reg8!O190</f>
        <v>2052</v>
      </c>
      <c r="P223" s="21">
        <f t="shared" si="52"/>
        <v>82.64196536447845</v>
      </c>
      <c r="Q223" s="34" t="s">
        <v>219</v>
      </c>
    </row>
    <row r="224" spans="2:17" ht="15">
      <c r="B224" s="18">
        <v>5</v>
      </c>
      <c r="C224" s="19" t="s">
        <v>123</v>
      </c>
      <c r="D224" s="19"/>
      <c r="E224" s="21">
        <f>+reg8!E191</f>
        <v>53</v>
      </c>
      <c r="F224" s="21">
        <f>+reg8!F191</f>
        <v>53</v>
      </c>
      <c r="G224" s="21">
        <f t="shared" si="48"/>
        <v>100</v>
      </c>
      <c r="H224" s="21">
        <f t="shared" si="49"/>
        <v>0</v>
      </c>
      <c r="I224" s="21">
        <f>+reg8!I191</f>
        <v>13</v>
      </c>
      <c r="J224" s="21">
        <f>+reg8!J191</f>
        <v>7</v>
      </c>
      <c r="K224" s="21">
        <f t="shared" si="50"/>
        <v>53.84615384615385</v>
      </c>
      <c r="L224" s="21">
        <f t="shared" si="51"/>
        <v>6</v>
      </c>
      <c r="M224" s="21">
        <f>+reg8!M191</f>
        <v>7133</v>
      </c>
      <c r="N224" s="21">
        <f>+reg8!N191</f>
        <v>2416</v>
      </c>
      <c r="O224" s="21">
        <f>+reg8!O191</f>
        <v>4193</v>
      </c>
      <c r="P224" s="21">
        <f t="shared" si="52"/>
        <v>58.783120706575076</v>
      </c>
      <c r="Q224" s="34" t="s">
        <v>219</v>
      </c>
    </row>
    <row r="225" spans="2:17" ht="15">
      <c r="B225" s="18">
        <v>6</v>
      </c>
      <c r="C225" s="19" t="s">
        <v>124</v>
      </c>
      <c r="D225" s="19"/>
      <c r="E225" s="21">
        <f>+reg8!E192</f>
        <v>13</v>
      </c>
      <c r="F225" s="21">
        <f>+reg8!F192</f>
        <v>13</v>
      </c>
      <c r="G225" s="21">
        <f t="shared" si="48"/>
        <v>100</v>
      </c>
      <c r="H225" s="21">
        <f t="shared" si="49"/>
        <v>0</v>
      </c>
      <c r="I225" s="21">
        <f>+reg8!I192</f>
        <v>3</v>
      </c>
      <c r="J225" s="21">
        <f>+reg8!J192</f>
        <v>3</v>
      </c>
      <c r="K225" s="21">
        <f t="shared" si="50"/>
        <v>100</v>
      </c>
      <c r="L225" s="21">
        <f t="shared" si="51"/>
        <v>0</v>
      </c>
      <c r="M225" s="21">
        <f>+reg8!M192</f>
        <v>2785</v>
      </c>
      <c r="N225" s="21">
        <f>+reg8!N192</f>
        <v>1418</v>
      </c>
      <c r="O225" s="21">
        <f>+reg8!O192</f>
        <v>1883</v>
      </c>
      <c r="P225" s="21">
        <f t="shared" si="52"/>
        <v>67.61220825852783</v>
      </c>
      <c r="Q225" s="34" t="s">
        <v>219</v>
      </c>
    </row>
    <row r="226" spans="2:17" ht="15">
      <c r="B226" s="18">
        <v>7</v>
      </c>
      <c r="C226" s="19" t="s">
        <v>125</v>
      </c>
      <c r="D226" s="19"/>
      <c r="E226" s="21">
        <f>+reg8!E193</f>
        <v>32</v>
      </c>
      <c r="F226" s="21">
        <f>+reg8!F193</f>
        <v>32</v>
      </c>
      <c r="G226" s="21">
        <f t="shared" si="48"/>
        <v>100</v>
      </c>
      <c r="H226" s="21">
        <f t="shared" si="49"/>
        <v>0</v>
      </c>
      <c r="I226" s="21">
        <f>+reg8!I193</f>
        <v>14</v>
      </c>
      <c r="J226" s="21">
        <f>+reg8!J193</f>
        <v>9</v>
      </c>
      <c r="K226" s="21">
        <f t="shared" si="50"/>
        <v>64.28571428571429</v>
      </c>
      <c r="L226" s="21">
        <f t="shared" si="51"/>
        <v>5</v>
      </c>
      <c r="M226" s="21">
        <f>+reg8!M193</f>
        <v>6957</v>
      </c>
      <c r="N226" s="21">
        <f>+reg8!N193</f>
        <v>5170</v>
      </c>
      <c r="O226" s="21">
        <f>+reg8!O193</f>
        <v>7480</v>
      </c>
      <c r="P226" s="21">
        <f t="shared" si="52"/>
        <v>107.5176081644387</v>
      </c>
      <c r="Q226" s="34" t="s">
        <v>219</v>
      </c>
    </row>
    <row r="227" spans="2:17" ht="15">
      <c r="B227" s="18">
        <v>8</v>
      </c>
      <c r="C227" s="19" t="s">
        <v>66</v>
      </c>
      <c r="D227" s="19"/>
      <c r="E227" s="21">
        <f>+reg8!E194</f>
        <v>26</v>
      </c>
      <c r="F227" s="21">
        <f>+reg8!F194</f>
        <v>26</v>
      </c>
      <c r="G227" s="21">
        <f t="shared" si="48"/>
        <v>100</v>
      </c>
      <c r="H227" s="21">
        <f t="shared" si="49"/>
        <v>0</v>
      </c>
      <c r="I227" s="21">
        <f>+reg8!I194</f>
        <v>39</v>
      </c>
      <c r="J227" s="21">
        <f>+reg8!J194</f>
        <v>19</v>
      </c>
      <c r="K227" s="21">
        <f t="shared" si="50"/>
        <v>48.717948717948715</v>
      </c>
      <c r="L227" s="21">
        <f t="shared" si="51"/>
        <v>20</v>
      </c>
      <c r="M227" s="21">
        <f>+reg8!M194</f>
        <v>6115</v>
      </c>
      <c r="N227" s="21">
        <f>+reg8!N194</f>
        <v>3888</v>
      </c>
      <c r="O227" s="21">
        <f>+reg8!O194</f>
        <v>4703</v>
      </c>
      <c r="P227" s="21">
        <f t="shared" si="52"/>
        <v>76.90923957481603</v>
      </c>
      <c r="Q227" s="34" t="s">
        <v>219</v>
      </c>
    </row>
    <row r="228" spans="2:17" ht="15">
      <c r="B228" s="18">
        <v>9</v>
      </c>
      <c r="C228" s="19" t="s">
        <v>13</v>
      </c>
      <c r="D228" s="19"/>
      <c r="E228" s="21">
        <f>+reg8!E195</f>
        <v>16</v>
      </c>
      <c r="F228" s="21">
        <f>+reg8!F195</f>
        <v>16</v>
      </c>
      <c r="G228" s="21">
        <f t="shared" si="48"/>
        <v>100</v>
      </c>
      <c r="H228" s="21">
        <f t="shared" si="49"/>
        <v>0</v>
      </c>
      <c r="I228" s="21">
        <f>+reg8!I195</f>
        <v>35</v>
      </c>
      <c r="J228" s="21">
        <f>+reg8!J195</f>
        <v>8</v>
      </c>
      <c r="K228" s="21">
        <f t="shared" si="50"/>
        <v>22.857142857142858</v>
      </c>
      <c r="L228" s="21">
        <f t="shared" si="51"/>
        <v>27</v>
      </c>
      <c r="M228" s="21">
        <f>+reg8!M195</f>
        <v>5106</v>
      </c>
      <c r="N228" s="21">
        <f>+reg8!N195</f>
        <v>3049</v>
      </c>
      <c r="O228" s="21">
        <f>+reg8!O195</f>
        <v>3518</v>
      </c>
      <c r="P228" s="21">
        <f t="shared" si="52"/>
        <v>68.89933411672541</v>
      </c>
      <c r="Q228" s="34" t="s">
        <v>219</v>
      </c>
    </row>
    <row r="229" spans="2:17" ht="15">
      <c r="B229" s="18">
        <v>10</v>
      </c>
      <c r="C229" s="19" t="s">
        <v>172</v>
      </c>
      <c r="D229" s="19"/>
      <c r="E229" s="21">
        <f>+reg8!E196</f>
        <v>26</v>
      </c>
      <c r="F229" s="21">
        <f>+reg8!F196</f>
        <v>26</v>
      </c>
      <c r="G229" s="21">
        <f t="shared" si="48"/>
        <v>100</v>
      </c>
      <c r="H229" s="21">
        <f t="shared" si="49"/>
        <v>0</v>
      </c>
      <c r="I229" s="21">
        <f>+reg8!I196</f>
        <v>11</v>
      </c>
      <c r="J229" s="21">
        <f>+reg8!J196</f>
        <v>7</v>
      </c>
      <c r="K229" s="21">
        <f t="shared" si="50"/>
        <v>63.63636363636363</v>
      </c>
      <c r="L229" s="21">
        <f t="shared" si="51"/>
        <v>4</v>
      </c>
      <c r="M229" s="21">
        <f>+reg8!M196</f>
        <v>2735</v>
      </c>
      <c r="N229" s="21">
        <f>+reg8!N196</f>
        <v>65</v>
      </c>
      <c r="O229" s="21">
        <f>+reg8!O196</f>
        <v>391</v>
      </c>
      <c r="P229" s="21">
        <f t="shared" si="52"/>
        <v>14.296160877513712</v>
      </c>
      <c r="Q229" s="34" t="s">
        <v>219</v>
      </c>
    </row>
    <row r="230" spans="2:17" ht="15.75" thickBot="1">
      <c r="B230" s="18"/>
      <c r="C230" s="19"/>
      <c r="D230" s="19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2"/>
    </row>
    <row r="231" spans="2:17" ht="15.75" thickBot="1">
      <c r="B231" s="404" t="s">
        <v>152</v>
      </c>
      <c r="C231" s="405"/>
      <c r="D231" s="23"/>
      <c r="E231" s="26">
        <f>SUM(E220:E230)</f>
        <v>310</v>
      </c>
      <c r="F231" s="26">
        <f>SUM(F220:F230)</f>
        <v>310</v>
      </c>
      <c r="G231" s="26">
        <f>+F231/E231*100</f>
        <v>100</v>
      </c>
      <c r="H231" s="26">
        <f>SUM(H220:H230)</f>
        <v>0</v>
      </c>
      <c r="I231" s="26">
        <f>SUM(I220:I230)</f>
        <v>208</v>
      </c>
      <c r="J231" s="26">
        <f>SUM(J220:J230)</f>
        <v>105</v>
      </c>
      <c r="K231" s="26">
        <f>+J231/I231*100</f>
        <v>50.480769230769226</v>
      </c>
      <c r="L231" s="26">
        <f>SUM(L220:L230)</f>
        <v>103</v>
      </c>
      <c r="M231" s="26">
        <f>SUM(M220:M230)</f>
        <v>57374</v>
      </c>
      <c r="N231" s="26">
        <f>SUM(N220:N230)</f>
        <v>33044</v>
      </c>
      <c r="O231" s="26">
        <f>SUM(O220:O230)</f>
        <v>43583</v>
      </c>
      <c r="P231" s="26">
        <f>+O231/M231*100</f>
        <v>75.9629797469237</v>
      </c>
      <c r="Q231" s="35"/>
    </row>
    <row r="232" spans="2:12" ht="15">
      <c r="B232" s="393" t="s">
        <v>64</v>
      </c>
      <c r="C232" s="393"/>
      <c r="D232" s="393"/>
      <c r="E232" s="393"/>
      <c r="F232" s="393"/>
      <c r="G232" s="393"/>
      <c r="H232" s="393"/>
      <c r="I232" s="2"/>
      <c r="J232" s="2"/>
      <c r="K232" s="2"/>
      <c r="L232" s="2"/>
    </row>
    <row r="233" spans="2:17" ht="15">
      <c r="B233" s="393"/>
      <c r="C233" s="393"/>
      <c r="D233" s="393"/>
      <c r="E233" s="393"/>
      <c r="F233" s="393"/>
      <c r="G233" s="393"/>
      <c r="H233" s="393"/>
      <c r="I233" s="393"/>
      <c r="J233" s="393"/>
      <c r="K233" s="393"/>
      <c r="L233" s="393"/>
      <c r="M233" s="393"/>
      <c r="N233" s="393"/>
      <c r="O233" s="393"/>
      <c r="P233" s="393"/>
      <c r="Q233" s="393"/>
    </row>
    <row r="234" spans="2:17" ht="15">
      <c r="B234" s="393"/>
      <c r="C234" s="393"/>
      <c r="D234" s="393"/>
      <c r="E234" s="393"/>
      <c r="F234" s="393"/>
      <c r="G234" s="393"/>
      <c r="H234" s="393"/>
      <c r="I234" s="393"/>
      <c r="J234" s="393"/>
      <c r="K234" s="393"/>
      <c r="L234" s="393"/>
      <c r="M234" s="393"/>
      <c r="N234" s="393"/>
      <c r="O234" s="393"/>
      <c r="P234" s="393"/>
      <c r="Q234" s="393"/>
    </row>
    <row r="235" spans="5:12" ht="15">
      <c r="E235" s="30"/>
      <c r="F235" s="30"/>
      <c r="G235" s="17"/>
      <c r="H235" s="31"/>
      <c r="I235" s="31"/>
      <c r="J235" s="31"/>
      <c r="K235" s="31"/>
      <c r="L235" s="31"/>
    </row>
    <row r="236" spans="2:16" ht="16.5" thickBot="1">
      <c r="B236" s="1" t="s">
        <v>223</v>
      </c>
      <c r="M236" s="407"/>
      <c r="N236" s="407"/>
      <c r="O236" s="407"/>
      <c r="P236" s="36"/>
    </row>
    <row r="237" spans="2:17" ht="15">
      <c r="B237" s="394" t="s">
        <v>194</v>
      </c>
      <c r="C237" s="395"/>
      <c r="D237" s="4"/>
      <c r="E237" s="400" t="s">
        <v>186</v>
      </c>
      <c r="F237" s="401"/>
      <c r="G237" s="401"/>
      <c r="H237" s="402"/>
      <c r="I237" s="400" t="s">
        <v>147</v>
      </c>
      <c r="J237" s="401"/>
      <c r="K237" s="401"/>
      <c r="L237" s="402"/>
      <c r="M237" s="403" t="s">
        <v>187</v>
      </c>
      <c r="N237" s="403"/>
      <c r="O237" s="403"/>
      <c r="P237" s="403"/>
      <c r="Q237" s="5" t="s">
        <v>64</v>
      </c>
    </row>
    <row r="238" spans="2:17" ht="15">
      <c r="B238" s="396"/>
      <c r="C238" s="397"/>
      <c r="D238" s="6"/>
      <c r="E238" s="387" t="s">
        <v>148</v>
      </c>
      <c r="F238" s="389" t="s">
        <v>149</v>
      </c>
      <c r="G238" s="389"/>
      <c r="H238" s="390" t="s">
        <v>16</v>
      </c>
      <c r="I238" s="387" t="s">
        <v>148</v>
      </c>
      <c r="J238" s="389" t="s">
        <v>149</v>
      </c>
      <c r="K238" s="389"/>
      <c r="L238" s="390" t="s">
        <v>16</v>
      </c>
      <c r="M238" s="318" t="s">
        <v>249</v>
      </c>
      <c r="N238" s="344" t="s">
        <v>190</v>
      </c>
      <c r="O238" s="345"/>
      <c r="P238" s="346"/>
      <c r="Q238" s="7" t="s">
        <v>195</v>
      </c>
    </row>
    <row r="239" spans="2:17" ht="23.25" thickBot="1">
      <c r="B239" s="398"/>
      <c r="C239" s="399"/>
      <c r="D239" s="8"/>
      <c r="E239" s="388"/>
      <c r="F239" s="9" t="s">
        <v>192</v>
      </c>
      <c r="G239" s="10" t="s">
        <v>150</v>
      </c>
      <c r="H239" s="391"/>
      <c r="I239" s="388"/>
      <c r="J239" s="9" t="s">
        <v>192</v>
      </c>
      <c r="K239" s="10" t="s">
        <v>150</v>
      </c>
      <c r="L239" s="391"/>
      <c r="M239" s="320"/>
      <c r="N239" s="303" t="s">
        <v>262</v>
      </c>
      <c r="O239" s="303" t="s">
        <v>263</v>
      </c>
      <c r="P239" s="304" t="s">
        <v>150</v>
      </c>
      <c r="Q239" s="11" t="s">
        <v>196</v>
      </c>
    </row>
    <row r="240" spans="2:17" ht="15">
      <c r="B240" s="12">
        <v>1</v>
      </c>
      <c r="C240" s="13" t="s">
        <v>174</v>
      </c>
      <c r="D240" s="13"/>
      <c r="E240" s="15">
        <f>+reg8!E209</f>
        <v>23</v>
      </c>
      <c r="F240" s="15">
        <f>+reg8!F209</f>
        <v>23</v>
      </c>
      <c r="G240" s="21">
        <f aca="true" t="shared" si="53" ref="G240:G251">+F240/E240*100</f>
        <v>100</v>
      </c>
      <c r="H240" s="21">
        <f aca="true" t="shared" si="54" ref="H240:H251">+E240-F240</f>
        <v>0</v>
      </c>
      <c r="I240" s="15">
        <f>+reg8!I209</f>
        <v>0</v>
      </c>
      <c r="J240" s="15">
        <f>+reg8!J209</f>
        <v>0</v>
      </c>
      <c r="K240" s="21" t="e">
        <f aca="true" t="shared" si="55" ref="K240:K251">+J240/I240*100</f>
        <v>#DIV/0!</v>
      </c>
      <c r="L240" s="21">
        <f aca="true" t="shared" si="56" ref="L240:L251">+I240-J240</f>
        <v>0</v>
      </c>
      <c r="M240" s="15">
        <f>+reg8!M209</f>
        <v>2101</v>
      </c>
      <c r="N240" s="15">
        <f>+reg8!N209</f>
        <v>617</v>
      </c>
      <c r="O240" s="15">
        <f>+reg8!O209</f>
        <v>682</v>
      </c>
      <c r="P240" s="21">
        <f aca="true" t="shared" si="57" ref="P240:P251">+O240/M240*100</f>
        <v>32.460732984293195</v>
      </c>
      <c r="Q240" s="33" t="s">
        <v>224</v>
      </c>
    </row>
    <row r="241" spans="2:17" ht="15">
      <c r="B241" s="18">
        <f>B240+1</f>
        <v>2</v>
      </c>
      <c r="C241" s="19" t="s">
        <v>3</v>
      </c>
      <c r="D241" s="19"/>
      <c r="E241" s="21">
        <f>+reg8!E210</f>
        <v>86</v>
      </c>
      <c r="F241" s="21">
        <f>+reg8!F210</f>
        <v>86</v>
      </c>
      <c r="G241" s="21">
        <f t="shared" si="53"/>
        <v>100</v>
      </c>
      <c r="H241" s="21">
        <f t="shared" si="54"/>
        <v>0</v>
      </c>
      <c r="I241" s="21">
        <f>+reg8!I210</f>
        <v>32</v>
      </c>
      <c r="J241" s="21">
        <f>+reg8!J210</f>
        <v>31</v>
      </c>
      <c r="K241" s="21">
        <f t="shared" si="55"/>
        <v>96.875</v>
      </c>
      <c r="L241" s="21">
        <f t="shared" si="56"/>
        <v>1</v>
      </c>
      <c r="M241" s="21">
        <f>+reg8!M210</f>
        <v>0</v>
      </c>
      <c r="N241" s="21">
        <f>+reg8!N210</f>
        <v>25374</v>
      </c>
      <c r="O241" s="21">
        <f>+reg8!O210</f>
        <v>43036</v>
      </c>
      <c r="P241" s="21" t="e">
        <f t="shared" si="57"/>
        <v>#DIV/0!</v>
      </c>
      <c r="Q241" s="34" t="s">
        <v>224</v>
      </c>
    </row>
    <row r="242" spans="2:17" ht="15">
      <c r="B242" s="18"/>
      <c r="C242" s="19" t="s">
        <v>4</v>
      </c>
      <c r="D242" s="19"/>
      <c r="E242" s="21">
        <f>+reg8!E211</f>
        <v>46</v>
      </c>
      <c r="F242" s="21">
        <f>+reg8!F211</f>
        <v>46</v>
      </c>
      <c r="G242" s="21">
        <f t="shared" si="53"/>
        <v>100</v>
      </c>
      <c r="H242" s="21">
        <f t="shared" si="54"/>
        <v>0</v>
      </c>
      <c r="I242" s="21">
        <f>+reg8!I211</f>
        <v>19</v>
      </c>
      <c r="J242" s="21">
        <f>+reg8!J211</f>
        <v>11</v>
      </c>
      <c r="K242" s="21">
        <f t="shared" si="55"/>
        <v>57.89473684210527</v>
      </c>
      <c r="L242" s="21">
        <f t="shared" si="56"/>
        <v>8</v>
      </c>
      <c r="M242" s="21">
        <f>+reg8!M211</f>
        <v>38411</v>
      </c>
      <c r="N242" s="21">
        <f>+reg8!N211</f>
        <v>6188</v>
      </c>
      <c r="O242" s="21">
        <f>+reg8!O211</f>
        <v>0</v>
      </c>
      <c r="P242" s="21">
        <f>(O241+O242+O243)/M242*100</f>
        <v>112.04082163963447</v>
      </c>
      <c r="Q242" s="34" t="s">
        <v>224</v>
      </c>
    </row>
    <row r="243" spans="2:17" ht="15">
      <c r="B243" s="18"/>
      <c r="C243" s="19" t="s">
        <v>120</v>
      </c>
      <c r="D243" s="19"/>
      <c r="E243" s="21">
        <f>+reg8!E212</f>
        <v>25</v>
      </c>
      <c r="F243" s="21">
        <f>+reg8!F212</f>
        <v>25</v>
      </c>
      <c r="G243" s="21">
        <f t="shared" si="53"/>
        <v>100</v>
      </c>
      <c r="H243" s="21">
        <f t="shared" si="54"/>
        <v>0</v>
      </c>
      <c r="I243" s="21">
        <f>+reg8!I212</f>
        <v>10</v>
      </c>
      <c r="J243" s="21">
        <f>+reg8!J212</f>
        <v>8</v>
      </c>
      <c r="K243" s="21">
        <f t="shared" si="55"/>
        <v>80</v>
      </c>
      <c r="L243" s="21">
        <f t="shared" si="56"/>
        <v>2</v>
      </c>
      <c r="M243" s="21">
        <f>+reg8!M212</f>
        <v>0</v>
      </c>
      <c r="N243" s="21">
        <f>+reg8!N212</f>
        <v>9014</v>
      </c>
      <c r="O243" s="21">
        <f>+reg8!O212</f>
        <v>0</v>
      </c>
      <c r="P243" s="21" t="e">
        <f t="shared" si="57"/>
        <v>#DIV/0!</v>
      </c>
      <c r="Q243" s="34" t="s">
        <v>224</v>
      </c>
    </row>
    <row r="244" spans="2:17" ht="15">
      <c r="B244" s="18">
        <f>B241+1</f>
        <v>3</v>
      </c>
      <c r="C244" s="19" t="s">
        <v>138</v>
      </c>
      <c r="D244" s="19"/>
      <c r="E244" s="21">
        <f>+reg8!E213</f>
        <v>69</v>
      </c>
      <c r="F244" s="21">
        <f>+reg8!F213</f>
        <v>69</v>
      </c>
      <c r="G244" s="21">
        <f t="shared" si="53"/>
        <v>100</v>
      </c>
      <c r="H244" s="21">
        <f t="shared" si="54"/>
        <v>0</v>
      </c>
      <c r="I244" s="21">
        <f>+reg8!I213</f>
        <v>7</v>
      </c>
      <c r="J244" s="21">
        <f>+reg8!J213</f>
        <v>6</v>
      </c>
      <c r="K244" s="21">
        <f t="shared" si="55"/>
        <v>85.71428571428571</v>
      </c>
      <c r="L244" s="21">
        <f t="shared" si="56"/>
        <v>1</v>
      </c>
      <c r="M244" s="21">
        <f>+reg8!M213</f>
        <v>7121</v>
      </c>
      <c r="N244" s="21">
        <f>+reg8!N213</f>
        <v>5736</v>
      </c>
      <c r="O244" s="21">
        <f>+reg8!O213</f>
        <v>6546</v>
      </c>
      <c r="P244" s="21">
        <f t="shared" si="57"/>
        <v>91.92529139165848</v>
      </c>
      <c r="Q244" s="34" t="s">
        <v>224</v>
      </c>
    </row>
    <row r="245" spans="2:17" ht="15">
      <c r="B245" s="18">
        <f aca="true" t="shared" si="58" ref="B245:B251">B244+1</f>
        <v>4</v>
      </c>
      <c r="C245" s="19" t="s">
        <v>175</v>
      </c>
      <c r="D245" s="19"/>
      <c r="E245" s="21">
        <f>+reg8!E214</f>
        <v>20</v>
      </c>
      <c r="F245" s="21">
        <f>+reg8!F214</f>
        <v>20</v>
      </c>
      <c r="G245" s="21">
        <f t="shared" si="53"/>
        <v>100</v>
      </c>
      <c r="H245" s="21">
        <f t="shared" si="54"/>
        <v>0</v>
      </c>
      <c r="I245" s="21">
        <f>+reg8!I214</f>
        <v>3</v>
      </c>
      <c r="J245" s="21">
        <f>+reg8!J214</f>
        <v>1</v>
      </c>
      <c r="K245" s="21">
        <f t="shared" si="55"/>
        <v>33.33333333333333</v>
      </c>
      <c r="L245" s="21">
        <f t="shared" si="56"/>
        <v>2</v>
      </c>
      <c r="M245" s="21">
        <f>+reg8!M214</f>
        <v>1523</v>
      </c>
      <c r="N245" s="21">
        <f>+reg8!N214</f>
        <v>1001</v>
      </c>
      <c r="O245" s="21">
        <f>+reg8!O214</f>
        <v>1092</v>
      </c>
      <c r="P245" s="21">
        <f t="shared" si="57"/>
        <v>71.70059093893632</v>
      </c>
      <c r="Q245" s="34" t="s">
        <v>224</v>
      </c>
    </row>
    <row r="246" spans="2:17" ht="15">
      <c r="B246" s="18">
        <f t="shared" si="58"/>
        <v>5</v>
      </c>
      <c r="C246" s="19" t="s">
        <v>5</v>
      </c>
      <c r="D246" s="19"/>
      <c r="E246" s="21">
        <f>+reg8!E215</f>
        <v>13</v>
      </c>
      <c r="F246" s="21">
        <f>+reg8!F215</f>
        <v>13</v>
      </c>
      <c r="G246" s="21">
        <f t="shared" si="53"/>
        <v>100</v>
      </c>
      <c r="H246" s="21">
        <f t="shared" si="54"/>
        <v>0</v>
      </c>
      <c r="I246" s="21">
        <f>+reg8!I215</f>
        <v>5</v>
      </c>
      <c r="J246" s="21">
        <f>+reg8!J215</f>
        <v>3</v>
      </c>
      <c r="K246" s="21">
        <f t="shared" si="55"/>
        <v>60</v>
      </c>
      <c r="L246" s="21">
        <f t="shared" si="56"/>
        <v>2</v>
      </c>
      <c r="M246" s="21">
        <f>+reg8!M215</f>
        <v>1824</v>
      </c>
      <c r="N246" s="21">
        <f>+reg8!N215</f>
        <v>1865</v>
      </c>
      <c r="O246" s="21">
        <f>+reg8!O215</f>
        <v>2097</v>
      </c>
      <c r="P246" s="21">
        <f t="shared" si="57"/>
        <v>114.9671052631579</v>
      </c>
      <c r="Q246" s="34" t="s">
        <v>224</v>
      </c>
    </row>
    <row r="247" spans="2:17" ht="15">
      <c r="B247" s="18">
        <f t="shared" si="58"/>
        <v>6</v>
      </c>
      <c r="C247" s="19" t="s">
        <v>6</v>
      </c>
      <c r="D247" s="19"/>
      <c r="E247" s="21">
        <f>+reg8!E216</f>
        <v>41</v>
      </c>
      <c r="F247" s="21">
        <f>+reg8!F216</f>
        <v>41</v>
      </c>
      <c r="G247" s="21">
        <f t="shared" si="53"/>
        <v>100</v>
      </c>
      <c r="H247" s="21">
        <f t="shared" si="54"/>
        <v>0</v>
      </c>
      <c r="I247" s="21">
        <f>+reg8!I216</f>
        <v>7</v>
      </c>
      <c r="J247" s="21">
        <f>+reg8!J216</f>
        <v>6</v>
      </c>
      <c r="K247" s="21">
        <f t="shared" si="55"/>
        <v>85.71428571428571</v>
      </c>
      <c r="L247" s="21">
        <f t="shared" si="56"/>
        <v>1</v>
      </c>
      <c r="M247" s="21">
        <f>+reg8!M216</f>
        <v>3486</v>
      </c>
      <c r="N247" s="21">
        <f>+reg8!N216</f>
        <v>3028</v>
      </c>
      <c r="O247" s="21">
        <f>+reg8!O216</f>
        <v>3275</v>
      </c>
      <c r="P247" s="21">
        <f t="shared" si="57"/>
        <v>93.94721744119335</v>
      </c>
      <c r="Q247" s="34" t="s">
        <v>224</v>
      </c>
    </row>
    <row r="248" spans="2:17" ht="15">
      <c r="B248" s="18">
        <f t="shared" si="58"/>
        <v>7</v>
      </c>
      <c r="C248" s="19" t="s">
        <v>39</v>
      </c>
      <c r="D248" s="19"/>
      <c r="E248" s="21">
        <f>+reg8!E217</f>
        <v>36</v>
      </c>
      <c r="F248" s="21">
        <f>+reg8!F217</f>
        <v>36</v>
      </c>
      <c r="G248" s="21">
        <f t="shared" si="53"/>
        <v>100</v>
      </c>
      <c r="H248" s="21">
        <f t="shared" si="54"/>
        <v>0</v>
      </c>
      <c r="I248" s="21">
        <f>+reg8!I217</f>
        <v>17</v>
      </c>
      <c r="J248" s="21">
        <f>+reg8!J217</f>
        <v>15</v>
      </c>
      <c r="K248" s="21">
        <f t="shared" si="55"/>
        <v>88.23529411764706</v>
      </c>
      <c r="L248" s="21">
        <f t="shared" si="56"/>
        <v>2</v>
      </c>
      <c r="M248" s="21">
        <f>+reg8!M217</f>
        <v>5833</v>
      </c>
      <c r="N248" s="21">
        <f>+reg8!N217</f>
        <v>5437</v>
      </c>
      <c r="O248" s="21">
        <f>+reg8!O217</f>
        <v>5909</v>
      </c>
      <c r="P248" s="21">
        <f t="shared" si="57"/>
        <v>101.30293159609121</v>
      </c>
      <c r="Q248" s="34" t="s">
        <v>224</v>
      </c>
    </row>
    <row r="249" spans="2:17" ht="15">
      <c r="B249" s="18">
        <f t="shared" si="58"/>
        <v>8</v>
      </c>
      <c r="C249" s="19" t="s">
        <v>7</v>
      </c>
      <c r="D249" s="19"/>
      <c r="E249" s="21">
        <f>+reg8!E218</f>
        <v>13</v>
      </c>
      <c r="F249" s="21">
        <f>+reg8!F218</f>
        <v>13</v>
      </c>
      <c r="G249" s="21">
        <f t="shared" si="53"/>
        <v>100</v>
      </c>
      <c r="H249" s="21">
        <f t="shared" si="54"/>
        <v>0</v>
      </c>
      <c r="I249" s="21">
        <f>+reg8!I218</f>
        <v>14</v>
      </c>
      <c r="J249" s="21">
        <f>+reg8!J218</f>
        <v>13</v>
      </c>
      <c r="K249" s="21">
        <f t="shared" si="55"/>
        <v>92.85714285714286</v>
      </c>
      <c r="L249" s="21">
        <f t="shared" si="56"/>
        <v>1</v>
      </c>
      <c r="M249" s="21">
        <f>+reg8!M218</f>
        <v>2742</v>
      </c>
      <c r="N249" s="21">
        <f>+reg8!N218</f>
        <v>1619</v>
      </c>
      <c r="O249" s="21">
        <f>+reg8!O218</f>
        <v>1728</v>
      </c>
      <c r="P249" s="21">
        <f t="shared" si="57"/>
        <v>63.01969365426696</v>
      </c>
      <c r="Q249" s="34" t="s">
        <v>224</v>
      </c>
    </row>
    <row r="250" spans="2:17" ht="15">
      <c r="B250" s="18">
        <f t="shared" si="58"/>
        <v>9</v>
      </c>
      <c r="C250" s="19" t="s">
        <v>8</v>
      </c>
      <c r="D250" s="19"/>
      <c r="E250" s="21">
        <f>+reg8!E219</f>
        <v>14</v>
      </c>
      <c r="F250" s="21">
        <f>+reg8!F219</f>
        <v>14</v>
      </c>
      <c r="G250" s="21">
        <f t="shared" si="53"/>
        <v>100</v>
      </c>
      <c r="H250" s="21">
        <f t="shared" si="54"/>
        <v>0</v>
      </c>
      <c r="I250" s="21">
        <f>+reg8!I219</f>
        <v>18</v>
      </c>
      <c r="J250" s="21">
        <f>+reg8!J219</f>
        <v>18</v>
      </c>
      <c r="K250" s="21">
        <f t="shared" si="55"/>
        <v>100</v>
      </c>
      <c r="L250" s="21">
        <f t="shared" si="56"/>
        <v>0</v>
      </c>
      <c r="M250" s="21">
        <f>+reg8!M219</f>
        <v>1955</v>
      </c>
      <c r="N250" s="21">
        <f>+reg8!N219</f>
        <v>1378</v>
      </c>
      <c r="O250" s="21">
        <f>+reg8!O219</f>
        <v>1754</v>
      </c>
      <c r="P250" s="21">
        <f t="shared" si="57"/>
        <v>89.71867007672635</v>
      </c>
      <c r="Q250" s="34" t="s">
        <v>224</v>
      </c>
    </row>
    <row r="251" spans="2:17" ht="15">
      <c r="B251" s="18">
        <f t="shared" si="58"/>
        <v>10</v>
      </c>
      <c r="C251" s="19" t="s">
        <v>9</v>
      </c>
      <c r="D251" s="19"/>
      <c r="E251" s="21">
        <f>+reg8!E220</f>
        <v>41</v>
      </c>
      <c r="F251" s="21">
        <f>+reg8!F220</f>
        <v>41</v>
      </c>
      <c r="G251" s="21">
        <f t="shared" si="53"/>
        <v>100</v>
      </c>
      <c r="H251" s="21">
        <f t="shared" si="54"/>
        <v>0</v>
      </c>
      <c r="I251" s="21">
        <f>+reg8!I220</f>
        <v>17</v>
      </c>
      <c r="J251" s="21">
        <f>+reg8!J220</f>
        <v>13</v>
      </c>
      <c r="K251" s="21">
        <f t="shared" si="55"/>
        <v>76.47058823529412</v>
      </c>
      <c r="L251" s="21">
        <f t="shared" si="56"/>
        <v>4</v>
      </c>
      <c r="M251" s="21">
        <f>+reg8!M220</f>
        <v>5580</v>
      </c>
      <c r="N251" s="21">
        <f>+reg8!N220</f>
        <v>3783</v>
      </c>
      <c r="O251" s="21">
        <f>+reg8!O220</f>
        <v>4400</v>
      </c>
      <c r="P251" s="21">
        <f t="shared" si="57"/>
        <v>78.85304659498208</v>
      </c>
      <c r="Q251" s="34" t="s">
        <v>224</v>
      </c>
    </row>
    <row r="252" spans="2:17" ht="15.75" thickBot="1">
      <c r="B252" s="18"/>
      <c r="C252" s="19"/>
      <c r="D252" s="19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2"/>
    </row>
    <row r="253" spans="2:17" ht="15.75" thickBot="1">
      <c r="B253" s="404" t="s">
        <v>152</v>
      </c>
      <c r="C253" s="405"/>
      <c r="D253" s="23"/>
      <c r="E253" s="26">
        <f>SUM(E240:E251)</f>
        <v>427</v>
      </c>
      <c r="F253" s="26">
        <f>SUM(F240:F251)</f>
        <v>427</v>
      </c>
      <c r="G253" s="26">
        <f>+F253/E253*100</f>
        <v>100</v>
      </c>
      <c r="H253" s="26">
        <f>SUM(H240:H251)</f>
        <v>0</v>
      </c>
      <c r="I253" s="26">
        <f>SUM(I240:I251)</f>
        <v>149</v>
      </c>
      <c r="J253" s="26">
        <f>SUM(J240:J251)</f>
        <v>125</v>
      </c>
      <c r="K253" s="26">
        <f>+J253/I253*100</f>
        <v>83.89261744966443</v>
      </c>
      <c r="L253" s="26">
        <f>SUM(L240:L251)</f>
        <v>24</v>
      </c>
      <c r="M253" s="26">
        <f>SUM(M240:M251)</f>
        <v>70576</v>
      </c>
      <c r="N253" s="26">
        <f>SUM(N240:N251)</f>
        <v>65040</v>
      </c>
      <c r="O253" s="26">
        <f>SUM(O240:O251)</f>
        <v>70519</v>
      </c>
      <c r="P253" s="26">
        <f>+O253/M253*100</f>
        <v>99.91923600090682</v>
      </c>
      <c r="Q253" s="35"/>
    </row>
    <row r="254" spans="2:12" ht="15">
      <c r="B254" s="393" t="s">
        <v>64</v>
      </c>
      <c r="C254" s="393"/>
      <c r="D254" s="393"/>
      <c r="E254" s="393"/>
      <c r="F254" s="393"/>
      <c r="G254" s="393"/>
      <c r="H254" s="393"/>
      <c r="I254" s="2"/>
      <c r="J254" s="2"/>
      <c r="K254" s="2"/>
      <c r="L254" s="2"/>
    </row>
    <row r="255" spans="2:17" ht="15">
      <c r="B255" s="393"/>
      <c r="C255" s="393"/>
      <c r="D255" s="393"/>
      <c r="E255" s="393"/>
      <c r="F255" s="393"/>
      <c r="G255" s="393"/>
      <c r="H255" s="393"/>
      <c r="I255" s="393"/>
      <c r="J255" s="393"/>
      <c r="K255" s="393"/>
      <c r="L255" s="393"/>
      <c r="M255" s="393"/>
      <c r="N255" s="393"/>
      <c r="O255" s="393"/>
      <c r="P255" s="393"/>
      <c r="Q255" s="393"/>
    </row>
    <row r="256" spans="2:17" ht="15">
      <c r="B256" s="393"/>
      <c r="C256" s="393"/>
      <c r="D256" s="393"/>
      <c r="E256" s="393"/>
      <c r="F256" s="393"/>
      <c r="G256" s="393"/>
      <c r="H256" s="393"/>
      <c r="I256" s="393"/>
      <c r="J256" s="393"/>
      <c r="K256" s="393"/>
      <c r="L256" s="393"/>
      <c r="M256" s="393"/>
      <c r="N256" s="393"/>
      <c r="O256" s="393"/>
      <c r="P256" s="393"/>
      <c r="Q256" s="393"/>
    </row>
    <row r="257" spans="5:12" ht="15">
      <c r="E257" s="30"/>
      <c r="F257" s="30"/>
      <c r="G257" s="17"/>
      <c r="H257" s="31"/>
      <c r="I257" s="31"/>
      <c r="J257" s="31"/>
      <c r="K257" s="31"/>
      <c r="L257" s="31"/>
    </row>
    <row r="258" spans="2:16" ht="16.5" thickBot="1">
      <c r="B258" s="1" t="s">
        <v>225</v>
      </c>
      <c r="M258" s="407"/>
      <c r="N258" s="407"/>
      <c r="O258" s="407"/>
      <c r="P258" s="36"/>
    </row>
    <row r="259" spans="2:17" ht="15">
      <c r="B259" s="394" t="s">
        <v>194</v>
      </c>
      <c r="C259" s="395"/>
      <c r="D259" s="4"/>
      <c r="E259" s="400" t="s">
        <v>186</v>
      </c>
      <c r="F259" s="401"/>
      <c r="G259" s="401"/>
      <c r="H259" s="402"/>
      <c r="I259" s="400" t="s">
        <v>147</v>
      </c>
      <c r="J259" s="401"/>
      <c r="K259" s="401"/>
      <c r="L259" s="402"/>
      <c r="M259" s="403" t="s">
        <v>187</v>
      </c>
      <c r="N259" s="403"/>
      <c r="O259" s="403"/>
      <c r="P259" s="403"/>
      <c r="Q259" s="5" t="s">
        <v>64</v>
      </c>
    </row>
    <row r="260" spans="2:17" ht="15">
      <c r="B260" s="396"/>
      <c r="C260" s="397"/>
      <c r="D260" s="6"/>
      <c r="E260" s="387" t="s">
        <v>148</v>
      </c>
      <c r="F260" s="389" t="s">
        <v>149</v>
      </c>
      <c r="G260" s="389"/>
      <c r="H260" s="390" t="s">
        <v>16</v>
      </c>
      <c r="I260" s="387" t="s">
        <v>148</v>
      </c>
      <c r="J260" s="389" t="s">
        <v>149</v>
      </c>
      <c r="K260" s="389"/>
      <c r="L260" s="390" t="s">
        <v>16</v>
      </c>
      <c r="M260" s="318" t="s">
        <v>249</v>
      </c>
      <c r="N260" s="344" t="s">
        <v>190</v>
      </c>
      <c r="O260" s="345"/>
      <c r="P260" s="346"/>
      <c r="Q260" s="7" t="s">
        <v>195</v>
      </c>
    </row>
    <row r="261" spans="2:17" ht="23.25" thickBot="1">
      <c r="B261" s="398"/>
      <c r="C261" s="399"/>
      <c r="D261" s="8"/>
      <c r="E261" s="388"/>
      <c r="F261" s="9" t="s">
        <v>192</v>
      </c>
      <c r="G261" s="10" t="s">
        <v>150</v>
      </c>
      <c r="H261" s="391"/>
      <c r="I261" s="388"/>
      <c r="J261" s="9" t="s">
        <v>192</v>
      </c>
      <c r="K261" s="10" t="s">
        <v>150</v>
      </c>
      <c r="L261" s="391"/>
      <c r="M261" s="320"/>
      <c r="N261" s="303" t="s">
        <v>262</v>
      </c>
      <c r="O261" s="303" t="s">
        <v>263</v>
      </c>
      <c r="P261" s="304" t="s">
        <v>150</v>
      </c>
      <c r="Q261" s="11" t="s">
        <v>196</v>
      </c>
    </row>
    <row r="262" spans="2:17" ht="15">
      <c r="B262" s="12">
        <v>1</v>
      </c>
      <c r="C262" s="13" t="s">
        <v>11</v>
      </c>
      <c r="D262" s="13"/>
      <c r="E262" s="15">
        <f>+reg8!E233</f>
        <v>51</v>
      </c>
      <c r="F262" s="15">
        <f>+reg8!F233</f>
        <v>51</v>
      </c>
      <c r="G262" s="21">
        <f aca="true" t="shared" si="59" ref="G262:G277">+F262/E262*100</f>
        <v>100</v>
      </c>
      <c r="H262" s="21">
        <f aca="true" t="shared" si="60" ref="H262:H277">+E262-F262</f>
        <v>0</v>
      </c>
      <c r="I262" s="15">
        <f>+reg8!I233</f>
        <v>247</v>
      </c>
      <c r="J262" s="15">
        <f>+reg8!J233</f>
        <v>214</v>
      </c>
      <c r="K262" s="21">
        <f aca="true" t="shared" si="61" ref="K262:K277">+J262/I262*100</f>
        <v>86.63967611336032</v>
      </c>
      <c r="L262" s="21">
        <f aca="true" t="shared" si="62" ref="L262:L277">+I262-J262</f>
        <v>33</v>
      </c>
      <c r="M262" s="15">
        <f>+reg8!M233</f>
        <v>12648</v>
      </c>
      <c r="N262" s="15">
        <f>+reg8!N233</f>
        <v>10765</v>
      </c>
      <c r="O262" s="15">
        <f>+reg8!O233</f>
        <v>10898</v>
      </c>
      <c r="P262" s="21">
        <f aca="true" t="shared" si="63" ref="P262:P277">+O262/M262*100</f>
        <v>86.16382036685643</v>
      </c>
      <c r="Q262" s="33" t="s">
        <v>226</v>
      </c>
    </row>
    <row r="263" spans="2:17" ht="15">
      <c r="B263" s="18">
        <f aca="true" t="shared" si="64" ref="B263:B276">B262+1</f>
        <v>2</v>
      </c>
      <c r="C263" s="19" t="s">
        <v>14</v>
      </c>
      <c r="D263" s="19"/>
      <c r="E263" s="21">
        <f>+reg8!E234</f>
        <v>41</v>
      </c>
      <c r="F263" s="21">
        <f>+reg8!F234</f>
        <v>41</v>
      </c>
      <c r="G263" s="21">
        <f t="shared" si="59"/>
        <v>100</v>
      </c>
      <c r="H263" s="21">
        <f t="shared" si="60"/>
        <v>0</v>
      </c>
      <c r="I263" s="21">
        <f>+reg8!I234</f>
        <v>115</v>
      </c>
      <c r="J263" s="21">
        <f>+reg8!J234</f>
        <v>96</v>
      </c>
      <c r="K263" s="21">
        <f t="shared" si="61"/>
        <v>83.47826086956522</v>
      </c>
      <c r="L263" s="21">
        <f t="shared" si="62"/>
        <v>19</v>
      </c>
      <c r="M263" s="21">
        <f>+reg8!M234</f>
        <v>5160</v>
      </c>
      <c r="N263" s="21">
        <f>+reg8!N234</f>
        <v>4500</v>
      </c>
      <c r="O263" s="21">
        <f>+reg8!O234</f>
        <v>4568</v>
      </c>
      <c r="P263" s="21">
        <f t="shared" si="63"/>
        <v>88.52713178294573</v>
      </c>
      <c r="Q263" s="34" t="s">
        <v>226</v>
      </c>
    </row>
    <row r="264" spans="2:17" ht="15">
      <c r="B264" s="18">
        <f t="shared" si="64"/>
        <v>3</v>
      </c>
      <c r="C264" s="19" t="s">
        <v>177</v>
      </c>
      <c r="D264" s="19"/>
      <c r="E264" s="21">
        <f>+reg8!E235</f>
        <v>57</v>
      </c>
      <c r="F264" s="21">
        <f>+reg8!F235</f>
        <v>57</v>
      </c>
      <c r="G264" s="21">
        <f t="shared" si="59"/>
        <v>100</v>
      </c>
      <c r="H264" s="21">
        <f t="shared" si="60"/>
        <v>0</v>
      </c>
      <c r="I264" s="21">
        <f>+reg8!I235</f>
        <v>258</v>
      </c>
      <c r="J264" s="21">
        <f>+reg8!J235</f>
        <v>248</v>
      </c>
      <c r="K264" s="21">
        <f t="shared" si="61"/>
        <v>96.12403100775194</v>
      </c>
      <c r="L264" s="21">
        <f t="shared" si="62"/>
        <v>10</v>
      </c>
      <c r="M264" s="21">
        <f>+reg8!M235</f>
        <v>21184</v>
      </c>
      <c r="N264" s="21">
        <f>+reg8!N235</f>
        <v>20892</v>
      </c>
      <c r="O264" s="21">
        <f>+reg8!O235</f>
        <v>21331</v>
      </c>
      <c r="P264" s="21">
        <f t="shared" si="63"/>
        <v>100.69391993957704</v>
      </c>
      <c r="Q264" s="34" t="s">
        <v>226</v>
      </c>
    </row>
    <row r="265" spans="2:17" ht="15">
      <c r="B265" s="18">
        <f t="shared" si="64"/>
        <v>4</v>
      </c>
      <c r="C265" s="19" t="s">
        <v>91</v>
      </c>
      <c r="D265" s="19"/>
      <c r="E265" s="21">
        <f>+reg8!E236</f>
        <v>58</v>
      </c>
      <c r="F265" s="21">
        <f>+reg8!F236</f>
        <v>58</v>
      </c>
      <c r="G265" s="21">
        <f t="shared" si="59"/>
        <v>100</v>
      </c>
      <c r="H265" s="21">
        <f t="shared" si="60"/>
        <v>0</v>
      </c>
      <c r="I265" s="21">
        <f>+reg8!I236</f>
        <v>96</v>
      </c>
      <c r="J265" s="21">
        <f>+reg8!J236</f>
        <v>96</v>
      </c>
      <c r="K265" s="21">
        <f t="shared" si="61"/>
        <v>100</v>
      </c>
      <c r="L265" s="21">
        <f t="shared" si="62"/>
        <v>0</v>
      </c>
      <c r="M265" s="21">
        <f>+reg8!M236</f>
        <v>8716</v>
      </c>
      <c r="N265" s="21">
        <f>+reg8!N236</f>
        <v>7244</v>
      </c>
      <c r="O265" s="21">
        <f>+reg8!O236</f>
        <v>7262</v>
      </c>
      <c r="P265" s="21">
        <f t="shared" si="63"/>
        <v>83.31803579623681</v>
      </c>
      <c r="Q265" s="34" t="s">
        <v>226</v>
      </c>
    </row>
    <row r="266" spans="2:17" ht="15">
      <c r="B266" s="18">
        <f t="shared" si="64"/>
        <v>5</v>
      </c>
      <c r="C266" s="19" t="s">
        <v>73</v>
      </c>
      <c r="D266" s="19"/>
      <c r="E266" s="21">
        <f>+reg8!E237</f>
        <v>21</v>
      </c>
      <c r="F266" s="21">
        <f>+reg8!F237</f>
        <v>21</v>
      </c>
      <c r="G266" s="21">
        <f t="shared" si="59"/>
        <v>100</v>
      </c>
      <c r="H266" s="21">
        <f t="shared" si="60"/>
        <v>0</v>
      </c>
      <c r="I266" s="21">
        <f>+reg8!I237</f>
        <v>58</v>
      </c>
      <c r="J266" s="21">
        <f>+reg8!J237</f>
        <v>40</v>
      </c>
      <c r="K266" s="21">
        <f t="shared" si="61"/>
        <v>68.96551724137932</v>
      </c>
      <c r="L266" s="21">
        <f t="shared" si="62"/>
        <v>18</v>
      </c>
      <c r="M266" s="21">
        <f>+reg8!M237</f>
        <v>2791</v>
      </c>
      <c r="N266" s="21">
        <f>+reg8!N237</f>
        <v>2446</v>
      </c>
      <c r="O266" s="21">
        <f>+reg8!O237</f>
        <v>2498</v>
      </c>
      <c r="P266" s="21">
        <f t="shared" si="63"/>
        <v>89.50197061984952</v>
      </c>
      <c r="Q266" s="34" t="s">
        <v>226</v>
      </c>
    </row>
    <row r="267" spans="2:17" ht="15">
      <c r="B267" s="18">
        <f t="shared" si="64"/>
        <v>6</v>
      </c>
      <c r="C267" s="19" t="s">
        <v>46</v>
      </c>
      <c r="D267" s="19"/>
      <c r="E267" s="21">
        <f>+reg8!E238</f>
        <v>34</v>
      </c>
      <c r="F267" s="21">
        <f>+reg8!F238</f>
        <v>34</v>
      </c>
      <c r="G267" s="21">
        <f t="shared" si="59"/>
        <v>100</v>
      </c>
      <c r="H267" s="21">
        <f t="shared" si="60"/>
        <v>0</v>
      </c>
      <c r="I267" s="21">
        <f>+reg8!I238</f>
        <v>118</v>
      </c>
      <c r="J267" s="21">
        <f>+reg8!J238</f>
        <v>81</v>
      </c>
      <c r="K267" s="21">
        <f t="shared" si="61"/>
        <v>68.64406779661016</v>
      </c>
      <c r="L267" s="21">
        <f t="shared" si="62"/>
        <v>37</v>
      </c>
      <c r="M267" s="21">
        <f>+reg8!M238</f>
        <v>3896</v>
      </c>
      <c r="N267" s="21">
        <f>+reg8!N238</f>
        <v>3721</v>
      </c>
      <c r="O267" s="21">
        <f>+reg8!O238</f>
        <v>3880</v>
      </c>
      <c r="P267" s="21">
        <f t="shared" si="63"/>
        <v>99.58932238193019</v>
      </c>
      <c r="Q267" s="34" t="s">
        <v>226</v>
      </c>
    </row>
    <row r="268" spans="2:17" ht="15">
      <c r="B268" s="18">
        <f t="shared" si="64"/>
        <v>7</v>
      </c>
      <c r="C268" s="19" t="s">
        <v>104</v>
      </c>
      <c r="D268" s="19"/>
      <c r="E268" s="21">
        <f>+reg8!E239</f>
        <v>24</v>
      </c>
      <c r="F268" s="21">
        <f>+reg8!F239</f>
        <v>24</v>
      </c>
      <c r="G268" s="21">
        <f t="shared" si="59"/>
        <v>100</v>
      </c>
      <c r="H268" s="21">
        <f t="shared" si="60"/>
        <v>0</v>
      </c>
      <c r="I268" s="21">
        <f>+reg8!I239</f>
        <v>70</v>
      </c>
      <c r="J268" s="21">
        <f>+reg8!J239</f>
        <v>64</v>
      </c>
      <c r="K268" s="21">
        <f t="shared" si="61"/>
        <v>91.42857142857143</v>
      </c>
      <c r="L268" s="21">
        <f t="shared" si="62"/>
        <v>6</v>
      </c>
      <c r="M268" s="21">
        <f>+reg8!M239</f>
        <v>3980</v>
      </c>
      <c r="N268" s="21">
        <f>+reg8!N239</f>
        <v>3408</v>
      </c>
      <c r="O268" s="21">
        <f>+reg8!O239</f>
        <v>3512</v>
      </c>
      <c r="P268" s="21">
        <f t="shared" si="63"/>
        <v>88.24120603015075</v>
      </c>
      <c r="Q268" s="34" t="s">
        <v>226</v>
      </c>
    </row>
    <row r="269" spans="2:17" ht="15">
      <c r="B269" s="18">
        <f t="shared" si="64"/>
        <v>8</v>
      </c>
      <c r="C269" s="19" t="s">
        <v>106</v>
      </c>
      <c r="D269" s="19"/>
      <c r="E269" s="21">
        <f>+reg8!E240</f>
        <v>30</v>
      </c>
      <c r="F269" s="21">
        <f>+reg8!F240</f>
        <v>30</v>
      </c>
      <c r="G269" s="21">
        <f t="shared" si="59"/>
        <v>100</v>
      </c>
      <c r="H269" s="21">
        <f t="shared" si="60"/>
        <v>0</v>
      </c>
      <c r="I269" s="21">
        <f>+reg8!I240</f>
        <v>84</v>
      </c>
      <c r="J269" s="21">
        <f>+reg8!J240</f>
        <v>66</v>
      </c>
      <c r="K269" s="21">
        <f t="shared" si="61"/>
        <v>78.57142857142857</v>
      </c>
      <c r="L269" s="21">
        <f t="shared" si="62"/>
        <v>18</v>
      </c>
      <c r="M269" s="21">
        <f>+reg8!M240</f>
        <v>3043</v>
      </c>
      <c r="N269" s="21">
        <f>+reg8!N240</f>
        <v>3047</v>
      </c>
      <c r="O269" s="21">
        <f>+reg8!O240</f>
        <v>3095</v>
      </c>
      <c r="P269" s="21">
        <f t="shared" si="63"/>
        <v>101.70883996056523</v>
      </c>
      <c r="Q269" s="34" t="s">
        <v>226</v>
      </c>
    </row>
    <row r="270" spans="2:17" ht="15">
      <c r="B270" s="18">
        <f t="shared" si="64"/>
        <v>9</v>
      </c>
      <c r="C270" s="19" t="s">
        <v>107</v>
      </c>
      <c r="D270" s="19"/>
      <c r="E270" s="21">
        <f>+reg8!E241</f>
        <v>44</v>
      </c>
      <c r="F270" s="21">
        <f>+reg8!F241</f>
        <v>44</v>
      </c>
      <c r="G270" s="21">
        <f t="shared" si="59"/>
        <v>100</v>
      </c>
      <c r="H270" s="21">
        <f t="shared" si="60"/>
        <v>0</v>
      </c>
      <c r="I270" s="21">
        <f>+reg8!I241</f>
        <v>155</v>
      </c>
      <c r="J270" s="21">
        <f>+reg8!J241</f>
        <v>144</v>
      </c>
      <c r="K270" s="21">
        <f t="shared" si="61"/>
        <v>92.90322580645162</v>
      </c>
      <c r="L270" s="21">
        <f t="shared" si="62"/>
        <v>11</v>
      </c>
      <c r="M270" s="21">
        <f>+reg8!M241</f>
        <v>6349</v>
      </c>
      <c r="N270" s="21">
        <f>+reg8!N241</f>
        <v>6562</v>
      </c>
      <c r="O270" s="21">
        <f>+reg8!O241</f>
        <v>6693</v>
      </c>
      <c r="P270" s="21">
        <f t="shared" si="63"/>
        <v>105.41817609072295</v>
      </c>
      <c r="Q270" s="34" t="s">
        <v>226</v>
      </c>
    </row>
    <row r="271" spans="2:17" ht="15">
      <c r="B271" s="18">
        <f t="shared" si="64"/>
        <v>10</v>
      </c>
      <c r="C271" s="19" t="s">
        <v>74</v>
      </c>
      <c r="D271" s="19"/>
      <c r="E271" s="21">
        <f>+reg8!E242</f>
        <v>24</v>
      </c>
      <c r="F271" s="21">
        <f>+reg8!F242</f>
        <v>24</v>
      </c>
      <c r="G271" s="21">
        <f t="shared" si="59"/>
        <v>100</v>
      </c>
      <c r="H271" s="21">
        <f t="shared" si="60"/>
        <v>0</v>
      </c>
      <c r="I271" s="21">
        <f>+reg8!I242</f>
        <v>62</v>
      </c>
      <c r="J271" s="21">
        <f>+reg8!J242</f>
        <v>58</v>
      </c>
      <c r="K271" s="21">
        <f t="shared" si="61"/>
        <v>93.54838709677419</v>
      </c>
      <c r="L271" s="21">
        <f t="shared" si="62"/>
        <v>4</v>
      </c>
      <c r="M271" s="21">
        <f>+reg8!M242</f>
        <v>3769</v>
      </c>
      <c r="N271" s="21">
        <f>+reg8!N242</f>
        <v>3084</v>
      </c>
      <c r="O271" s="21">
        <f>+reg8!O242</f>
        <v>3137</v>
      </c>
      <c r="P271" s="21">
        <f t="shared" si="63"/>
        <v>83.23162642610772</v>
      </c>
      <c r="Q271" s="34" t="s">
        <v>226</v>
      </c>
    </row>
    <row r="272" spans="2:17" ht="15">
      <c r="B272" s="18">
        <f t="shared" si="64"/>
        <v>11</v>
      </c>
      <c r="C272" s="19" t="s">
        <v>178</v>
      </c>
      <c r="D272" s="19"/>
      <c r="E272" s="21">
        <f>+reg8!E243</f>
        <v>14</v>
      </c>
      <c r="F272" s="21">
        <f>+reg8!F243</f>
        <v>14</v>
      </c>
      <c r="G272" s="21">
        <f t="shared" si="59"/>
        <v>100</v>
      </c>
      <c r="H272" s="21">
        <f t="shared" si="60"/>
        <v>0</v>
      </c>
      <c r="I272" s="21">
        <f>+reg8!I243</f>
        <v>28</v>
      </c>
      <c r="J272" s="21">
        <f>+reg8!J243</f>
        <v>20</v>
      </c>
      <c r="K272" s="21">
        <f t="shared" si="61"/>
        <v>71.42857142857143</v>
      </c>
      <c r="L272" s="21">
        <f t="shared" si="62"/>
        <v>8</v>
      </c>
      <c r="M272" s="21">
        <f>+reg8!M243</f>
        <v>1649</v>
      </c>
      <c r="N272" s="21">
        <f>+reg8!N243</f>
        <v>909</v>
      </c>
      <c r="O272" s="21">
        <f>+reg8!O243</f>
        <v>954</v>
      </c>
      <c r="P272" s="21">
        <f t="shared" si="63"/>
        <v>57.85324439053973</v>
      </c>
      <c r="Q272" s="34" t="s">
        <v>226</v>
      </c>
    </row>
    <row r="273" spans="2:17" ht="15">
      <c r="B273" s="18">
        <f t="shared" si="64"/>
        <v>12</v>
      </c>
      <c r="C273" s="19" t="s">
        <v>102</v>
      </c>
      <c r="D273" s="19"/>
      <c r="E273" s="21">
        <f>+reg8!E244</f>
        <v>14</v>
      </c>
      <c r="F273" s="21">
        <f>+reg8!F244</f>
        <v>14</v>
      </c>
      <c r="G273" s="21">
        <f t="shared" si="59"/>
        <v>100</v>
      </c>
      <c r="H273" s="21">
        <f t="shared" si="60"/>
        <v>0</v>
      </c>
      <c r="I273" s="21">
        <f>+reg8!I244</f>
        <v>65</v>
      </c>
      <c r="J273" s="21">
        <f>+reg8!J244</f>
        <v>41</v>
      </c>
      <c r="K273" s="21">
        <f t="shared" si="61"/>
        <v>63.07692307692307</v>
      </c>
      <c r="L273" s="21">
        <f t="shared" si="62"/>
        <v>24</v>
      </c>
      <c r="M273" s="21">
        <f>+reg8!M244</f>
        <v>1696</v>
      </c>
      <c r="N273" s="21">
        <f>+reg8!N244</f>
        <v>1563</v>
      </c>
      <c r="O273" s="21">
        <f>+reg8!O244</f>
        <v>1673</v>
      </c>
      <c r="P273" s="21">
        <f t="shared" si="63"/>
        <v>98.64386792452831</v>
      </c>
      <c r="Q273" s="34" t="s">
        <v>226</v>
      </c>
    </row>
    <row r="274" spans="2:17" ht="15">
      <c r="B274" s="18">
        <f t="shared" si="64"/>
        <v>13</v>
      </c>
      <c r="C274" s="19" t="s">
        <v>105</v>
      </c>
      <c r="D274" s="19"/>
      <c r="E274" s="21">
        <f>+reg8!E245</f>
        <v>38</v>
      </c>
      <c r="F274" s="21">
        <f>+reg8!F245</f>
        <v>38</v>
      </c>
      <c r="G274" s="21">
        <f t="shared" si="59"/>
        <v>100</v>
      </c>
      <c r="H274" s="21">
        <f t="shared" si="60"/>
        <v>0</v>
      </c>
      <c r="I274" s="21">
        <f>+reg8!I245</f>
        <v>146</v>
      </c>
      <c r="J274" s="21">
        <f>+reg8!J245</f>
        <v>122</v>
      </c>
      <c r="K274" s="21">
        <f t="shared" si="61"/>
        <v>83.56164383561644</v>
      </c>
      <c r="L274" s="21">
        <f t="shared" si="62"/>
        <v>24</v>
      </c>
      <c r="M274" s="21">
        <f>+reg8!M245</f>
        <v>8865</v>
      </c>
      <c r="N274" s="21">
        <f>+reg8!N245</f>
        <v>5901</v>
      </c>
      <c r="O274" s="21">
        <f>+reg8!O245</f>
        <v>6072</v>
      </c>
      <c r="P274" s="21">
        <f t="shared" si="63"/>
        <v>68.49407783417935</v>
      </c>
      <c r="Q274" s="34" t="s">
        <v>226</v>
      </c>
    </row>
    <row r="275" spans="2:17" ht="15">
      <c r="B275" s="18">
        <f t="shared" si="64"/>
        <v>14</v>
      </c>
      <c r="C275" s="19" t="s">
        <v>93</v>
      </c>
      <c r="D275" s="19"/>
      <c r="E275" s="21">
        <f>+reg8!E246</f>
        <v>11</v>
      </c>
      <c r="F275" s="21">
        <f>+reg8!F246</f>
        <v>11</v>
      </c>
      <c r="G275" s="21">
        <f t="shared" si="59"/>
        <v>100</v>
      </c>
      <c r="H275" s="21">
        <f t="shared" si="60"/>
        <v>0</v>
      </c>
      <c r="I275" s="21">
        <f>+reg8!I246</f>
        <v>32</v>
      </c>
      <c r="J275" s="21">
        <f>+reg8!J246</f>
        <v>32</v>
      </c>
      <c r="K275" s="21">
        <f t="shared" si="61"/>
        <v>100</v>
      </c>
      <c r="L275" s="21">
        <f t="shared" si="62"/>
        <v>0</v>
      </c>
      <c r="M275" s="21">
        <f>+reg8!M246</f>
        <v>1676</v>
      </c>
      <c r="N275" s="21">
        <f>+reg8!N246</f>
        <v>1653</v>
      </c>
      <c r="O275" s="21">
        <f>+reg8!O246</f>
        <v>1653</v>
      </c>
      <c r="P275" s="21">
        <f t="shared" si="63"/>
        <v>98.62768496420048</v>
      </c>
      <c r="Q275" s="34" t="s">
        <v>226</v>
      </c>
    </row>
    <row r="276" spans="2:17" ht="15">
      <c r="B276" s="18">
        <f t="shared" si="64"/>
        <v>15</v>
      </c>
      <c r="C276" s="19" t="s">
        <v>94</v>
      </c>
      <c r="D276" s="19"/>
      <c r="E276" s="21">
        <f>+reg8!E247</f>
        <v>38</v>
      </c>
      <c r="F276" s="21">
        <f>+reg8!F247</f>
        <v>38</v>
      </c>
      <c r="G276" s="21">
        <f t="shared" si="59"/>
        <v>100</v>
      </c>
      <c r="H276" s="21">
        <f t="shared" si="60"/>
        <v>0</v>
      </c>
      <c r="I276" s="21">
        <f>+reg8!I247</f>
        <v>115</v>
      </c>
      <c r="J276" s="21">
        <f>+reg8!J247</f>
        <v>111</v>
      </c>
      <c r="K276" s="21">
        <f t="shared" si="61"/>
        <v>96.52173913043478</v>
      </c>
      <c r="L276" s="21">
        <f t="shared" si="62"/>
        <v>4</v>
      </c>
      <c r="M276" s="21">
        <f>+reg8!M247</f>
        <v>5986</v>
      </c>
      <c r="N276" s="21">
        <f>+reg8!N247</f>
        <v>4642</v>
      </c>
      <c r="O276" s="21">
        <f>+reg8!O247</f>
        <v>4690</v>
      </c>
      <c r="P276" s="21">
        <f t="shared" si="63"/>
        <v>78.34948212495824</v>
      </c>
      <c r="Q276" s="34" t="s">
        <v>226</v>
      </c>
    </row>
    <row r="277" spans="2:17" ht="15">
      <c r="B277" s="18">
        <v>16</v>
      </c>
      <c r="C277" s="19" t="s">
        <v>44</v>
      </c>
      <c r="D277" s="19"/>
      <c r="E277" s="21">
        <f>+reg8!E248</f>
        <v>25</v>
      </c>
      <c r="F277" s="21">
        <f>+reg8!F248</f>
        <v>25</v>
      </c>
      <c r="G277" s="21">
        <f t="shared" si="59"/>
        <v>100</v>
      </c>
      <c r="H277" s="21">
        <f t="shared" si="60"/>
        <v>0</v>
      </c>
      <c r="I277" s="21">
        <f>+reg8!I248</f>
        <v>45</v>
      </c>
      <c r="J277" s="21">
        <f>+reg8!J248</f>
        <v>41</v>
      </c>
      <c r="K277" s="21">
        <f t="shared" si="61"/>
        <v>91.11111111111111</v>
      </c>
      <c r="L277" s="21">
        <f t="shared" si="62"/>
        <v>4</v>
      </c>
      <c r="M277" s="21">
        <f>+reg8!M248</f>
        <v>3302</v>
      </c>
      <c r="N277" s="21">
        <f>+reg8!N248</f>
        <v>2474</v>
      </c>
      <c r="O277" s="21">
        <f>+reg8!O248</f>
        <v>2507</v>
      </c>
      <c r="P277" s="21">
        <f t="shared" si="63"/>
        <v>75.923682616596</v>
      </c>
      <c r="Q277" s="34" t="s">
        <v>226</v>
      </c>
    </row>
    <row r="278" spans="2:17" ht="15.75" thickBot="1">
      <c r="B278" s="18"/>
      <c r="C278" s="19"/>
      <c r="D278" s="19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2"/>
    </row>
    <row r="279" spans="2:17" ht="15.75" thickBot="1">
      <c r="B279" s="404" t="s">
        <v>152</v>
      </c>
      <c r="C279" s="405"/>
      <c r="D279" s="23"/>
      <c r="E279" s="26">
        <f>SUM(E262:E278)</f>
        <v>524</v>
      </c>
      <c r="F279" s="26">
        <f>SUM(F262:F278)</f>
        <v>524</v>
      </c>
      <c r="G279" s="26">
        <f>+F279/E279*100</f>
        <v>100</v>
      </c>
      <c r="H279" s="26">
        <f>SUM(H262:H278)</f>
        <v>0</v>
      </c>
      <c r="I279" s="26">
        <f>SUM(I262:I278)</f>
        <v>1694</v>
      </c>
      <c r="J279" s="26">
        <f>SUM(J262:J278)</f>
        <v>1474</v>
      </c>
      <c r="K279" s="26">
        <f>+J279/I279*100</f>
        <v>87.01298701298701</v>
      </c>
      <c r="L279" s="26">
        <f>SUM(L262:L278)</f>
        <v>220</v>
      </c>
      <c r="M279" s="26">
        <f>SUM(M262:M278)</f>
        <v>94710</v>
      </c>
      <c r="N279" s="26">
        <f>SUM(N262:N278)</f>
        <v>82811</v>
      </c>
      <c r="O279" s="26">
        <f>SUM(O262:O278)</f>
        <v>84423</v>
      </c>
      <c r="P279" s="26">
        <f>+O279/M279*100</f>
        <v>89.1384225530567</v>
      </c>
      <c r="Q279" s="35"/>
    </row>
  </sheetData>
  <sheetProtection/>
  <mergeCells count="219">
    <mergeCell ref="B279:C279"/>
    <mergeCell ref="H260:H261"/>
    <mergeCell ref="I260:I261"/>
    <mergeCell ref="J260:K260"/>
    <mergeCell ref="L260:L261"/>
    <mergeCell ref="M260:M261"/>
    <mergeCell ref="F260:G260"/>
    <mergeCell ref="B253:C253"/>
    <mergeCell ref="B254:H254"/>
    <mergeCell ref="B255:Q255"/>
    <mergeCell ref="B256:Q256"/>
    <mergeCell ref="M258:O258"/>
    <mergeCell ref="B259:C261"/>
    <mergeCell ref="E259:H259"/>
    <mergeCell ref="I259:L259"/>
    <mergeCell ref="M259:P259"/>
    <mergeCell ref="E260:E261"/>
    <mergeCell ref="B231:C231"/>
    <mergeCell ref="B232:H232"/>
    <mergeCell ref="B233:Q233"/>
    <mergeCell ref="B234:Q234"/>
    <mergeCell ref="M236:O236"/>
    <mergeCell ref="B237:C239"/>
    <mergeCell ref="E237:H237"/>
    <mergeCell ref="I237:L237"/>
    <mergeCell ref="M237:P237"/>
    <mergeCell ref="E238:E239"/>
    <mergeCell ref="F238:G238"/>
    <mergeCell ref="H238:H239"/>
    <mergeCell ref="I238:I239"/>
    <mergeCell ref="J238:K238"/>
    <mergeCell ref="L238:L239"/>
    <mergeCell ref="M238:M239"/>
    <mergeCell ref="B211:C211"/>
    <mergeCell ref="B212:H212"/>
    <mergeCell ref="B213:Q213"/>
    <mergeCell ref="B214:Q214"/>
    <mergeCell ref="M216:O216"/>
    <mergeCell ref="B217:C219"/>
    <mergeCell ref="E217:H217"/>
    <mergeCell ref="I217:L217"/>
    <mergeCell ref="M217:P217"/>
    <mergeCell ref="E218:E219"/>
    <mergeCell ref="F218:G218"/>
    <mergeCell ref="H218:H219"/>
    <mergeCell ref="I218:I219"/>
    <mergeCell ref="J218:K218"/>
    <mergeCell ref="L218:L219"/>
    <mergeCell ref="M218:M219"/>
    <mergeCell ref="B188:H188"/>
    <mergeCell ref="B189:Q189"/>
    <mergeCell ref="B190:Q190"/>
    <mergeCell ref="B160:C162"/>
    <mergeCell ref="E160:H160"/>
    <mergeCell ref="I160:L160"/>
    <mergeCell ref="M160:P160"/>
    <mergeCell ref="M192:O192"/>
    <mergeCell ref="B193:C195"/>
    <mergeCell ref="E193:H193"/>
    <mergeCell ref="I193:L193"/>
    <mergeCell ref="M193:P193"/>
    <mergeCell ref="E194:E195"/>
    <mergeCell ref="F194:G194"/>
    <mergeCell ref="H194:H195"/>
    <mergeCell ref="I194:I195"/>
    <mergeCell ref="J194:K194"/>
    <mergeCell ref="L194:L195"/>
    <mergeCell ref="M194:M195"/>
    <mergeCell ref="E161:E162"/>
    <mergeCell ref="F161:G161"/>
    <mergeCell ref="H161:H162"/>
    <mergeCell ref="I161:I162"/>
    <mergeCell ref="J161:K161"/>
    <mergeCell ref="L161:L162"/>
    <mergeCell ref="M161:M162"/>
    <mergeCell ref="B187:C187"/>
    <mergeCell ref="B154:C154"/>
    <mergeCell ref="B155:H155"/>
    <mergeCell ref="B156:Q156"/>
    <mergeCell ref="B157:Q157"/>
    <mergeCell ref="M159:O159"/>
    <mergeCell ref="F143:G143"/>
    <mergeCell ref="H143:H144"/>
    <mergeCell ref="I143:I144"/>
    <mergeCell ref="J143:K143"/>
    <mergeCell ref="E143:E144"/>
    <mergeCell ref="B136:C136"/>
    <mergeCell ref="B137:H137"/>
    <mergeCell ref="H114:H115"/>
    <mergeCell ref="I114:I115"/>
    <mergeCell ref="B138:Q138"/>
    <mergeCell ref="B139:Q139"/>
    <mergeCell ref="M141:O141"/>
    <mergeCell ref="B142:C144"/>
    <mergeCell ref="E142:H142"/>
    <mergeCell ref="I142:L142"/>
    <mergeCell ref="M142:P142"/>
    <mergeCell ref="L143:L144"/>
    <mergeCell ref="M143:M144"/>
    <mergeCell ref="B108:H108"/>
    <mergeCell ref="B109:Q109"/>
    <mergeCell ref="B110:Q110"/>
    <mergeCell ref="M112:O112"/>
    <mergeCell ref="B113:C115"/>
    <mergeCell ref="E113:H113"/>
    <mergeCell ref="I113:L113"/>
    <mergeCell ref="M113:P113"/>
    <mergeCell ref="E114:E115"/>
    <mergeCell ref="F114:G114"/>
    <mergeCell ref="J114:K114"/>
    <mergeCell ref="L114:L115"/>
    <mergeCell ref="M114:M115"/>
    <mergeCell ref="B88:C88"/>
    <mergeCell ref="B89:H89"/>
    <mergeCell ref="B107:C107"/>
    <mergeCell ref="B90:Q90"/>
    <mergeCell ref="B91:Q91"/>
    <mergeCell ref="M93:O93"/>
    <mergeCell ref="B94:C96"/>
    <mergeCell ref="E94:H94"/>
    <mergeCell ref="I94:L94"/>
    <mergeCell ref="M94:P94"/>
    <mergeCell ref="E95:E96"/>
    <mergeCell ref="I95:I96"/>
    <mergeCell ref="J95:K95"/>
    <mergeCell ref="L95:L96"/>
    <mergeCell ref="M95:M96"/>
    <mergeCell ref="F95:G95"/>
    <mergeCell ref="H95:H96"/>
    <mergeCell ref="B71:C71"/>
    <mergeCell ref="B72:H72"/>
    <mergeCell ref="B73:Q73"/>
    <mergeCell ref="B74:Q74"/>
    <mergeCell ref="M76:O76"/>
    <mergeCell ref="B77:C79"/>
    <mergeCell ref="E77:H77"/>
    <mergeCell ref="I77:L77"/>
    <mergeCell ref="M77:P77"/>
    <mergeCell ref="E78:E79"/>
    <mergeCell ref="F78:G78"/>
    <mergeCell ref="H78:H79"/>
    <mergeCell ref="I78:I79"/>
    <mergeCell ref="J78:K78"/>
    <mergeCell ref="L78:L79"/>
    <mergeCell ref="M78:M79"/>
    <mergeCell ref="B57:H57"/>
    <mergeCell ref="B58:Q58"/>
    <mergeCell ref="B59:Q59"/>
    <mergeCell ref="B38:C40"/>
    <mergeCell ref="E38:H38"/>
    <mergeCell ref="I38:L38"/>
    <mergeCell ref="M38:P38"/>
    <mergeCell ref="M61:O61"/>
    <mergeCell ref="B62:C64"/>
    <mergeCell ref="E62:H62"/>
    <mergeCell ref="I62:L62"/>
    <mergeCell ref="M62:P62"/>
    <mergeCell ref="E63:E64"/>
    <mergeCell ref="F63:G63"/>
    <mergeCell ref="H63:H64"/>
    <mergeCell ref="I63:I64"/>
    <mergeCell ref="J63:K63"/>
    <mergeCell ref="L63:L64"/>
    <mergeCell ref="M63:M64"/>
    <mergeCell ref="E39:E40"/>
    <mergeCell ref="F39:G39"/>
    <mergeCell ref="H39:H40"/>
    <mergeCell ref="I39:I40"/>
    <mergeCell ref="J39:K39"/>
    <mergeCell ref="L39:L40"/>
    <mergeCell ref="M39:M40"/>
    <mergeCell ref="B56:C56"/>
    <mergeCell ref="E20:H20"/>
    <mergeCell ref="I20:L20"/>
    <mergeCell ref="M20:P20"/>
    <mergeCell ref="B32:C32"/>
    <mergeCell ref="B33:H33"/>
    <mergeCell ref="B34:Q34"/>
    <mergeCell ref="B35:Q35"/>
    <mergeCell ref="M37:O37"/>
    <mergeCell ref="F21:G21"/>
    <mergeCell ref="H21:H22"/>
    <mergeCell ref="I21:I22"/>
    <mergeCell ref="J21:K21"/>
    <mergeCell ref="E21:E22"/>
    <mergeCell ref="E5:E6"/>
    <mergeCell ref="F5:G5"/>
    <mergeCell ref="L21:L22"/>
    <mergeCell ref="M21:M22"/>
    <mergeCell ref="B1:Q1"/>
    <mergeCell ref="B2:Q2"/>
    <mergeCell ref="B4:C6"/>
    <mergeCell ref="E4:H4"/>
    <mergeCell ref="I4:L4"/>
    <mergeCell ref="M4:P4"/>
    <mergeCell ref="H5:H6"/>
    <mergeCell ref="I5:I6"/>
    <mergeCell ref="J5:K5"/>
    <mergeCell ref="L5:L6"/>
    <mergeCell ref="M5:M6"/>
    <mergeCell ref="B14:C14"/>
    <mergeCell ref="B15:H15"/>
    <mergeCell ref="B16:Q16"/>
    <mergeCell ref="B17:Q17"/>
    <mergeCell ref="M19:O19"/>
    <mergeCell ref="B20:C22"/>
    <mergeCell ref="N194:P194"/>
    <mergeCell ref="N238:P238"/>
    <mergeCell ref="N260:P260"/>
    <mergeCell ref="N218:P218"/>
    <mergeCell ref="N5:P5"/>
    <mergeCell ref="N21:P21"/>
    <mergeCell ref="N39:P39"/>
    <mergeCell ref="N63:P63"/>
    <mergeCell ref="N78:P78"/>
    <mergeCell ref="N95:P95"/>
    <mergeCell ref="N114:P114"/>
    <mergeCell ref="N143:P143"/>
    <mergeCell ref="N161:P161"/>
  </mergeCells>
  <conditionalFormatting sqref="P219">
    <cfRule type="cellIs" priority="1" dxfId="0" operator="greaterThan" stopIfTrue="1">
      <formula>97</formula>
    </cfRule>
  </conditionalFormatting>
  <conditionalFormatting sqref="P6">
    <cfRule type="cellIs" priority="13" dxfId="0" operator="greaterThan" stopIfTrue="1">
      <formula>97</formula>
    </cfRule>
  </conditionalFormatting>
  <conditionalFormatting sqref="P22">
    <cfRule type="cellIs" priority="12" dxfId="0" operator="greaterThan" stopIfTrue="1">
      <formula>97</formula>
    </cfRule>
  </conditionalFormatting>
  <conditionalFormatting sqref="P40">
    <cfRule type="cellIs" priority="11" dxfId="0" operator="greaterThan" stopIfTrue="1">
      <formula>97</formula>
    </cfRule>
  </conditionalFormatting>
  <conditionalFormatting sqref="P64">
    <cfRule type="cellIs" priority="10" dxfId="0" operator="greaterThan" stopIfTrue="1">
      <formula>97</formula>
    </cfRule>
  </conditionalFormatting>
  <conditionalFormatting sqref="P79">
    <cfRule type="cellIs" priority="9" dxfId="0" operator="greaterThan" stopIfTrue="1">
      <formula>97</formula>
    </cfRule>
  </conditionalFormatting>
  <conditionalFormatting sqref="P96">
    <cfRule type="cellIs" priority="8" dxfId="0" operator="greaterThan" stopIfTrue="1">
      <formula>97</formula>
    </cfRule>
  </conditionalFormatting>
  <conditionalFormatting sqref="P115">
    <cfRule type="cellIs" priority="7" dxfId="0" operator="greaterThan" stopIfTrue="1">
      <formula>97</formula>
    </cfRule>
  </conditionalFormatting>
  <conditionalFormatting sqref="P144">
    <cfRule type="cellIs" priority="6" dxfId="0" operator="greaterThan" stopIfTrue="1">
      <formula>97</formula>
    </cfRule>
  </conditionalFormatting>
  <conditionalFormatting sqref="P162">
    <cfRule type="cellIs" priority="5" dxfId="0" operator="greaterThan" stopIfTrue="1">
      <formula>97</formula>
    </cfRule>
  </conditionalFormatting>
  <conditionalFormatting sqref="P195">
    <cfRule type="cellIs" priority="4" dxfId="0" operator="greaterThan" stopIfTrue="1">
      <formula>97</formula>
    </cfRule>
  </conditionalFormatting>
  <conditionalFormatting sqref="P239">
    <cfRule type="cellIs" priority="3" dxfId="0" operator="greaterThan" stopIfTrue="1">
      <formula>97</formula>
    </cfRule>
  </conditionalFormatting>
  <conditionalFormatting sqref="P261">
    <cfRule type="cellIs" priority="2" dxfId="0" operator="greaterThan" stopIfTrue="1">
      <formula>97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2018-05-24T01:22:19Z</cp:lastPrinted>
  <dcterms:created xsi:type="dcterms:W3CDTF">2003-11-14T02:16:09Z</dcterms:created>
  <dcterms:modified xsi:type="dcterms:W3CDTF">2019-10-24T11:55:01Z</dcterms:modified>
  <cp:category/>
  <cp:version/>
  <cp:contentType/>
  <cp:contentStatus/>
</cp:coreProperties>
</file>