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735" activeTab="0"/>
  </bookViews>
  <sheets>
    <sheet name="regcaraga" sheetId="1" r:id="rId1"/>
    <sheet name="provincecaraga" sheetId="2" r:id="rId2"/>
  </sheets>
  <externalReferences>
    <externalReference r:id="rId5"/>
  </externalReferences>
  <definedNames>
    <definedName name="_xlnm.Print_Area" localSheetId="0">'regcaraga'!$A$1:$P$175</definedName>
    <definedName name="Z_33B3E1A5_1EF6_40ED_B997_E02FF467E133_.wvu.Cols" localSheetId="1" hidden="1">#VALUE!</definedName>
    <definedName name="Z_33B3E1A5_1EF6_40ED_B997_E02FF467E133_.wvu.Cols" localSheetId="0" hidden="1">'regcaraga'!$D:$H,'regcaraga'!#REF!</definedName>
    <definedName name="Z_33B3E1A5_1EF6_40ED_B997_E02FF467E133_.wvu.PrintArea" localSheetId="0" hidden="1">'regcaraga'!$A$1:$P$175</definedName>
    <definedName name="Z_41BEC438_ED89_427A_93E1_D5625FC20613_.wvu.Cols" localSheetId="1" hidden="1">#VALUE!</definedName>
    <definedName name="Z_41BEC438_ED89_427A_93E1_D5625FC20613_.wvu.Cols" localSheetId="0" hidden="1">'regcaraga'!$D:$L</definedName>
    <definedName name="Z_41BEC438_ED89_427A_93E1_D5625FC20613_.wvu.PrintArea" localSheetId="0" hidden="1">'regcaraga'!$A$1:$P$175</definedName>
    <definedName name="Z_48B82988_F0A0_4660_83D7_299E1EE4C03A_.wvu.Cols" localSheetId="1" hidden="1">#VALUE!</definedName>
    <definedName name="Z_48B82988_F0A0_4660_83D7_299E1EE4C03A_.wvu.Cols" localSheetId="0" hidden="1">'regcaraga'!$D:$H,'regcaraga'!#REF!</definedName>
    <definedName name="Z_48B82988_F0A0_4660_83D7_299E1EE4C03A_.wvu.PrintArea" localSheetId="0" hidden="1">'regcaraga'!$A$1:$P$175</definedName>
    <definedName name="Z_4B0B2E94_84F7_4F23_A215_9FA3C0BE95A5_.wvu.Cols" localSheetId="1" hidden="1">#VALUE!</definedName>
    <definedName name="Z_4B0B2E94_84F7_4F23_A215_9FA3C0BE95A5_.wvu.Cols" localSheetId="0" hidden="1">'regcaraga'!$D:$H,'regcaraga'!#REF!</definedName>
    <definedName name="Z_4B0B2E94_84F7_4F23_A215_9FA3C0BE95A5_.wvu.PrintArea" localSheetId="0" hidden="1">'regcaraga'!$A$1:$P$175</definedName>
    <definedName name="Z_6C0DA166_7D44_4E6F_B7C3_1F9F48A3C375_.wvu.Cols" localSheetId="1" hidden="1">#VALUE!</definedName>
    <definedName name="Z_6C0DA166_7D44_4E6F_B7C3_1F9F48A3C375_.wvu.Cols" localSheetId="0" hidden="1">'regcaraga'!$D:$H,'regcaraga'!#REF!</definedName>
    <definedName name="Z_6C0DA166_7D44_4E6F_B7C3_1F9F48A3C375_.wvu.PrintArea" localSheetId="0" hidden="1">'regcaraga'!$A$1:$P$175</definedName>
    <definedName name="Z_7014D285_BB51_43AA_9D0E_F4C988A16CCE_.wvu.Cols" localSheetId="1" hidden="1">#VALUE!</definedName>
    <definedName name="Z_7014D285_BB51_43AA_9D0E_F4C988A16CCE_.wvu.PrintArea" localSheetId="0" hidden="1">'regcaraga'!$A$1:$P$175</definedName>
    <definedName name="Z_82B8EDA3_2544_4F54_9DFF_1666E3F972AF_.wvu.Cols" localSheetId="1" hidden="1">#VALUE!</definedName>
    <definedName name="Z_82B8EDA3_2544_4F54_9DFF_1666E3F972AF_.wvu.Cols" localSheetId="0" hidden="1">'regcaraga'!$D:$L,'regcaraga'!#REF!,'regcaraga'!#REF!</definedName>
    <definedName name="Z_82B8EDA3_2544_4F54_9DFF_1666E3F972AF_.wvu.PrintArea" localSheetId="0" hidden="1">'regcaraga'!$A$1:$P$175</definedName>
    <definedName name="Z_E0ADD8EA_F769_4FA0_B550_A6B5C477AE48_.wvu.Cols" localSheetId="1" hidden="1">#VALUE!</definedName>
    <definedName name="Z_E0ADD8EA_F769_4FA0_B550_A6B5C477AE48_.wvu.Cols" localSheetId="0" hidden="1">'regcaraga'!$D:$H,'regcaraga'!#REF!</definedName>
    <definedName name="Z_E0ADD8EA_F769_4FA0_B550_A6B5C477AE48_.wvu.PrintArea" localSheetId="0" hidden="1">'regcaraga'!$A$1:$P$175</definedName>
  </definedNames>
  <calcPr fullCalcOnLoad="1"/>
</workbook>
</file>

<file path=xl/comments1.xml><?xml version="1.0" encoding="utf-8"?>
<comments xmlns="http://schemas.openxmlformats.org/spreadsheetml/2006/main">
  <authors>
    <author>Jovani B. Lagon</author>
  </authors>
  <commentList>
    <comment ref="GX75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revision due to the use of "Actual Billed in CC"</t>
        </r>
      </text>
    </comment>
    <comment ref="GY75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revision due to the use of "Actual Billed in CC"</t>
        </r>
      </text>
    </comment>
    <comment ref="GZ75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revision due to the use of "Actual Billed in CC"</t>
        </r>
      </text>
    </comment>
    <comment ref="HA75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revision due to the use of "Actual Billed in CC"</t>
        </r>
      </text>
    </comment>
    <comment ref="HB75" authorId="0">
      <text>
        <r>
          <rPr>
            <b/>
            <sz val="9"/>
            <rFont val="Tahoma"/>
            <family val="2"/>
          </rPr>
          <t>Jovani B. Lagon:</t>
        </r>
        <r>
          <rPr>
            <sz val="9"/>
            <rFont val="Tahoma"/>
            <family val="2"/>
          </rPr>
          <t xml:space="preserve">
for revision due to the use of "Actual Billed in CC"</t>
        </r>
      </text>
    </comment>
  </commentList>
</comments>
</file>

<file path=xl/sharedStrings.xml><?xml version="1.0" encoding="utf-8"?>
<sst xmlns="http://schemas.openxmlformats.org/spreadsheetml/2006/main" count="697" uniqueCount="158">
  <si>
    <t>Barobo</t>
  </si>
  <si>
    <t>Hinatuan</t>
  </si>
  <si>
    <t>Lianga</t>
  </si>
  <si>
    <t>Lingig</t>
  </si>
  <si>
    <t>San Agustin</t>
  </si>
  <si>
    <t>Tagbina</t>
  </si>
  <si>
    <t>Cagdianao</t>
  </si>
  <si>
    <t>Magallanes</t>
  </si>
  <si>
    <t>San Francisco</t>
  </si>
  <si>
    <t>Bacuag</t>
  </si>
  <si>
    <t>Claver</t>
  </si>
  <si>
    <t>Mainit</t>
  </si>
  <si>
    <t>Placer</t>
  </si>
  <si>
    <t>Sison</t>
  </si>
  <si>
    <t>Surigao City</t>
  </si>
  <si>
    <t>Tagana-an</t>
  </si>
  <si>
    <t>Tubod</t>
  </si>
  <si>
    <t>Del Carmen</t>
  </si>
  <si>
    <t>Pilar</t>
  </si>
  <si>
    <t>San Benito</t>
  </si>
  <si>
    <t>Socorro</t>
  </si>
  <si>
    <t>DINAGAT ISLAND ELECTRIC COOPERATIVE, INC. (DIELCO)</t>
  </si>
  <si>
    <t>Dinagat</t>
  </si>
  <si>
    <t>Libjo (Albor)</t>
  </si>
  <si>
    <t>Loreto</t>
  </si>
  <si>
    <t>Surigao del Sur</t>
  </si>
  <si>
    <t>Santiago</t>
  </si>
  <si>
    <t>Bunawan</t>
  </si>
  <si>
    <t>Prosperidad</t>
  </si>
  <si>
    <t>San Luis</t>
  </si>
  <si>
    <t>Sibagat</t>
  </si>
  <si>
    <t>Talacogon</t>
  </si>
  <si>
    <t>Trento</t>
  </si>
  <si>
    <t>Veruela</t>
  </si>
  <si>
    <t>Butuan City</t>
  </si>
  <si>
    <t>Jabonga</t>
  </si>
  <si>
    <t>Kitcharao</t>
  </si>
  <si>
    <t>Las Nieves</t>
  </si>
  <si>
    <t>Nasipit</t>
  </si>
  <si>
    <t>Tubay</t>
  </si>
  <si>
    <t>Province</t>
  </si>
  <si>
    <t>Santa Josefa</t>
  </si>
  <si>
    <t>Agusan del Sur</t>
  </si>
  <si>
    <t>Gigaquit</t>
  </si>
  <si>
    <t>La Paz</t>
  </si>
  <si>
    <t>Esperanza</t>
  </si>
  <si>
    <t>Burgos</t>
  </si>
  <si>
    <t>Alegria</t>
  </si>
  <si>
    <t>San Isidro</t>
  </si>
  <si>
    <t>Buenavista</t>
  </si>
  <si>
    <t>Rosario</t>
  </si>
  <si>
    <t>San Jose</t>
  </si>
  <si>
    <t>Bayabas</t>
  </si>
  <si>
    <t>Cagwait</t>
  </si>
  <si>
    <t>Cantilan</t>
  </si>
  <si>
    <t>Carmen</t>
  </si>
  <si>
    <t>Carrascal</t>
  </si>
  <si>
    <t>Cortes</t>
  </si>
  <si>
    <t>Lanuza</t>
  </si>
  <si>
    <t>Madrid</t>
  </si>
  <si>
    <t>Marihatag</t>
  </si>
  <si>
    <t>San Miguel</t>
  </si>
  <si>
    <t>Tago</t>
  </si>
  <si>
    <t>Dapa</t>
  </si>
  <si>
    <t>General Luna</t>
  </si>
  <si>
    <t>Tubajon</t>
  </si>
  <si>
    <t>MUNICIPALITIES/CITY</t>
  </si>
  <si>
    <t>S I T I O S</t>
  </si>
  <si>
    <t>Coverage</t>
  </si>
  <si>
    <t>Energized/Completed</t>
  </si>
  <si>
    <t>Unenergized</t>
  </si>
  <si>
    <t>%</t>
  </si>
  <si>
    <t>First District</t>
  </si>
  <si>
    <t>Total</t>
  </si>
  <si>
    <t>Second District</t>
  </si>
  <si>
    <t>City of Cabadbaran</t>
  </si>
  <si>
    <t>Remedios T. Romualdez</t>
  </si>
  <si>
    <t>AGUSAN DEL NORTE ELECTRIC COOPERATIVE, INC. (ANECO)</t>
  </si>
  <si>
    <t>Km. 2 J.C. Aquino Avenue, Butuan City</t>
  </si>
  <si>
    <t>City of Bayugan</t>
  </si>
  <si>
    <t>AGUSAN DEL SUR ELECTRIC COOPERATIVE, INC. (ASELCO)</t>
  </si>
  <si>
    <t>San Isidro, San Francisco, Agusan Del Sur</t>
  </si>
  <si>
    <t>2nd District</t>
  </si>
  <si>
    <t>Malimono</t>
  </si>
  <si>
    <t>San Francisco (Anao-aon)</t>
  </si>
  <si>
    <t>SURIGAO DEL NORTE ELECTRIC COOPERATIVE, INC. (SURNECO)</t>
  </si>
  <si>
    <t>Narciso St. cor. Espina St., Surigao City</t>
  </si>
  <si>
    <t>1st District</t>
  </si>
  <si>
    <t xml:space="preserve">Santa Monica </t>
  </si>
  <si>
    <t>SIARGAO ELECTRIC COOPERATIVE, INC. (SIARELCO)</t>
  </si>
  <si>
    <t>Lone District</t>
  </si>
  <si>
    <t>Basilisa (Rizal)</t>
  </si>
  <si>
    <t>Justiniana, San Jose, Dinagat Islands</t>
  </si>
  <si>
    <t xml:space="preserve">City of Bislig </t>
  </si>
  <si>
    <t>SURIGAO DEL SUR I ELECTRIC COOPERATIVE, INC. (SURSECO I)</t>
  </si>
  <si>
    <t>San Fernando, Bislig City, Surigao del Sur</t>
  </si>
  <si>
    <t>City of Tandag</t>
  </si>
  <si>
    <t>SURIGAO DEL SUR II ELECTRIC COOPERATIVE, INC. (SURSECO II)</t>
  </si>
  <si>
    <t>Navales St., Tandag, Surigao del Sur</t>
  </si>
  <si>
    <t>Agusan del Norte</t>
  </si>
  <si>
    <t>Surigao del Norte</t>
  </si>
  <si>
    <t xml:space="preserve">STATUS OF ENERGIZATION </t>
  </si>
  <si>
    <t>CARAGA</t>
  </si>
  <si>
    <t>B A R A N G A Y S</t>
  </si>
  <si>
    <t>C O N N E C T I O N S</t>
  </si>
  <si>
    <t>#Brgys</t>
  </si>
  <si>
    <t># Municipalities/Cities</t>
  </si>
  <si>
    <t>Served</t>
  </si>
  <si>
    <t>Regional</t>
  </si>
  <si>
    <t>Todate</t>
  </si>
  <si>
    <t>Dinagat Islands</t>
  </si>
  <si>
    <t xml:space="preserve"> </t>
  </si>
  <si>
    <t xml:space="preserve">First District, Agusan del Norte  </t>
  </si>
  <si>
    <t>Municipalities</t>
  </si>
  <si>
    <t xml:space="preserve">Served </t>
  </si>
  <si>
    <t>By</t>
  </si>
  <si>
    <t>ANECO</t>
  </si>
  <si>
    <t xml:space="preserve">Second District, Agusan del Norte  </t>
  </si>
  <si>
    <t xml:space="preserve">First District, Agusan del Sur </t>
  </si>
  <si>
    <t>ASELCO</t>
  </si>
  <si>
    <t>Prosperidad (Capital)</t>
  </si>
  <si>
    <t xml:space="preserve">San Luis </t>
  </si>
  <si>
    <t xml:space="preserve">Second District, Agusan del Sur </t>
  </si>
  <si>
    <t xml:space="preserve">First District, Surigao del Norte </t>
  </si>
  <si>
    <t>SIARELCO</t>
  </si>
  <si>
    <t>Santa Monica (Sapao)</t>
  </si>
  <si>
    <t xml:space="preserve">2nd District, Surigao del Norte </t>
  </si>
  <si>
    <t>SURNECO</t>
  </si>
  <si>
    <t>Surigao City (Capital)</t>
  </si>
  <si>
    <t>Lone District, Dinagat Islands</t>
  </si>
  <si>
    <t>DIELCO</t>
  </si>
  <si>
    <t xml:space="preserve">First District, Surigao del Sur  </t>
  </si>
  <si>
    <t>SURSECO II</t>
  </si>
  <si>
    <t xml:space="preserve">Second District, Surigao del Sur  </t>
  </si>
  <si>
    <t>SURSECO I</t>
  </si>
  <si>
    <t>City of Bislig</t>
  </si>
  <si>
    <t>STATUS OF ENERGIZATION</t>
  </si>
  <si>
    <t>Legislative District</t>
  </si>
  <si>
    <t>Dapa, Surigao del Norte 8417</t>
  </si>
  <si>
    <t>ELECTRIC DISTRIBUTION UTILITIES</t>
  </si>
  <si>
    <t>MUNICIPALITIES/CITIES</t>
  </si>
  <si>
    <t>BARANGAYS</t>
  </si>
  <si>
    <t>SITIOS</t>
  </si>
  <si>
    <t>CONNECTIONS</t>
  </si>
  <si>
    <t>City of Tandag (Capital)</t>
  </si>
  <si>
    <t>GEO-CODE</t>
  </si>
  <si>
    <t>Date of Energization</t>
  </si>
  <si>
    <t>Potential 2015 Census</t>
  </si>
  <si>
    <t>Coverage / Energized</t>
  </si>
  <si>
    <t>1. Agusan del Norte</t>
  </si>
  <si>
    <t>2. Agusan del Sur</t>
  </si>
  <si>
    <t>3. Surigao del Norte</t>
  </si>
  <si>
    <t>4. Siargao</t>
  </si>
  <si>
    <t>5. Dinagat</t>
  </si>
  <si>
    <t>6. Surigao del Sur I*</t>
  </si>
  <si>
    <t>7. Surigao del Sur II</t>
  </si>
  <si>
    <t>As of Dec 2018</t>
  </si>
  <si>
    <t>As of Sep 2019*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</si>
</sst>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Helv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Bookman Old Style"/>
      <family val="1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61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left"/>
    </xf>
    <xf numFmtId="3" fontId="3" fillId="0" borderId="3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7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11" fillId="0" borderId="31" xfId="57" applyFont="1" applyBorder="1" applyAlignment="1">
      <alignment vertical="center"/>
      <protection/>
    </xf>
    <xf numFmtId="0" fontId="6" fillId="0" borderId="32" xfId="57" applyFont="1" applyBorder="1" applyAlignment="1">
      <alignment vertical="center"/>
      <protection/>
    </xf>
    <xf numFmtId="0" fontId="6" fillId="0" borderId="31" xfId="57" applyFont="1" applyBorder="1" applyAlignment="1" quotePrefix="1">
      <alignment horizontal="right" vertical="center"/>
      <protection/>
    </xf>
    <xf numFmtId="164" fontId="6" fillId="0" borderId="0" xfId="42" applyNumberFormat="1" applyFont="1" applyAlignment="1">
      <alignment horizontal="left" vertical="center"/>
    </xf>
    <xf numFmtId="164" fontId="6" fillId="0" borderId="21" xfId="42" applyNumberFormat="1" applyFont="1" applyBorder="1" applyAlignment="1">
      <alignment horizontal="left" vertical="center"/>
    </xf>
    <xf numFmtId="164" fontId="6" fillId="0" borderId="21" xfId="42" applyNumberFormat="1" applyFont="1" applyBorder="1" applyAlignment="1">
      <alignment vertical="center"/>
    </xf>
    <xf numFmtId="1" fontId="6" fillId="0" borderId="21" xfId="72" applyNumberFormat="1" applyFont="1" applyBorder="1" applyAlignment="1">
      <alignment vertical="center"/>
    </xf>
    <xf numFmtId="1" fontId="6" fillId="0" borderId="21" xfId="42" applyNumberFormat="1" applyFont="1" applyBorder="1" applyAlignment="1">
      <alignment vertical="center"/>
    </xf>
    <xf numFmtId="37" fontId="6" fillId="0" borderId="21" xfId="72" applyNumberFormat="1" applyFont="1" applyBorder="1" applyAlignment="1">
      <alignment vertical="center"/>
    </xf>
    <xf numFmtId="0" fontId="11" fillId="0" borderId="31" xfId="57" applyFont="1" applyBorder="1" applyAlignment="1">
      <alignment horizontal="left" vertical="center"/>
      <protection/>
    </xf>
    <xf numFmtId="164" fontId="6" fillId="0" borderId="0" xfId="42" applyNumberFormat="1" applyFont="1" applyAlignment="1" quotePrefix="1">
      <alignment horizontal="left" vertical="center"/>
    </xf>
    <xf numFmtId="164" fontId="6" fillId="0" borderId="33" xfId="42" applyNumberFormat="1" applyFont="1" applyBorder="1" applyAlignment="1">
      <alignment horizontal="left" vertical="center"/>
    </xf>
    <xf numFmtId="164" fontId="10" fillId="0" borderId="34" xfId="42" applyNumberFormat="1" applyFont="1" applyBorder="1" applyAlignment="1">
      <alignment vertical="center"/>
    </xf>
    <xf numFmtId="1" fontId="10" fillId="0" borderId="34" xfId="72" applyNumberFormat="1" applyFont="1" applyBorder="1" applyAlignment="1">
      <alignment vertical="center"/>
    </xf>
    <xf numFmtId="1" fontId="10" fillId="0" borderId="34" xfId="42" applyNumberFormat="1" applyFont="1" applyBorder="1" applyAlignment="1">
      <alignment vertical="center"/>
    </xf>
    <xf numFmtId="164" fontId="6" fillId="0" borderId="0" xfId="42" applyNumberFormat="1" applyFont="1" applyAlignment="1">
      <alignment vertical="center"/>
    </xf>
    <xf numFmtId="1" fontId="6" fillId="0" borderId="0" xfId="72" applyNumberFormat="1" applyFont="1" applyAlignment="1">
      <alignment vertical="center"/>
    </xf>
    <xf numFmtId="1" fontId="6" fillId="0" borderId="0" xfId="42" applyNumberFormat="1" applyFont="1" applyAlignment="1">
      <alignment vertical="center"/>
    </xf>
    <xf numFmtId="3" fontId="6" fillId="0" borderId="0" xfId="57" applyNumberFormat="1" applyFont="1" applyAlignment="1">
      <alignment vertical="center"/>
      <protection/>
    </xf>
    <xf numFmtId="0" fontId="9" fillId="0" borderId="0" xfId="58" applyFont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center" vertical="center"/>
      <protection/>
    </xf>
    <xf numFmtId="0" fontId="11" fillId="0" borderId="31" xfId="58" applyFont="1" applyBorder="1" applyAlignment="1">
      <alignment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31" xfId="58" applyFont="1" applyBorder="1" applyAlignment="1" quotePrefix="1">
      <alignment horizontal="right" vertical="center"/>
      <protection/>
    </xf>
    <xf numFmtId="37" fontId="10" fillId="0" borderId="34" xfId="72" applyNumberFormat="1" applyFont="1" applyBorder="1" applyAlignment="1">
      <alignment vertical="center"/>
    </xf>
    <xf numFmtId="0" fontId="9" fillId="0" borderId="0" xfId="67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0" fontId="11" fillId="0" borderId="31" xfId="67" applyFont="1" applyBorder="1" applyAlignment="1">
      <alignment vertical="center"/>
      <protection/>
    </xf>
    <xf numFmtId="0" fontId="6" fillId="0" borderId="32" xfId="67" applyFont="1" applyBorder="1" applyAlignment="1">
      <alignment vertical="center"/>
      <protection/>
    </xf>
    <xf numFmtId="0" fontId="6" fillId="0" borderId="31" xfId="67" applyFont="1" applyBorder="1" applyAlignment="1" quotePrefix="1">
      <alignment horizontal="right" vertical="center"/>
      <protection/>
    </xf>
    <xf numFmtId="164" fontId="12" fillId="0" borderId="0" xfId="42" applyNumberFormat="1" applyFont="1" applyAlignment="1">
      <alignment horizontal="left" vertical="center"/>
    </xf>
    <xf numFmtId="0" fontId="9" fillId="0" borderId="0" xfId="66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 horizontal="center" vertical="center"/>
      <protection/>
    </xf>
    <xf numFmtId="0" fontId="11" fillId="0" borderId="31" xfId="66" applyFont="1" applyBorder="1" applyAlignment="1">
      <alignment vertical="center"/>
      <protection/>
    </xf>
    <xf numFmtId="0" fontId="6" fillId="0" borderId="32" xfId="66" applyFont="1" applyBorder="1" applyAlignment="1">
      <alignment vertical="center"/>
      <protection/>
    </xf>
    <xf numFmtId="0" fontId="6" fillId="0" borderId="31" xfId="66" applyFont="1" applyBorder="1" applyAlignment="1" quotePrefix="1">
      <alignment horizontal="right" vertical="center"/>
      <protection/>
    </xf>
    <xf numFmtId="0" fontId="9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11" fillId="0" borderId="31" xfId="60" applyFont="1" applyBorder="1" applyAlignment="1">
      <alignment vertical="center"/>
      <protection/>
    </xf>
    <xf numFmtId="0" fontId="6" fillId="0" borderId="32" xfId="60" applyFont="1" applyBorder="1" applyAlignment="1">
      <alignment vertical="center"/>
      <protection/>
    </xf>
    <xf numFmtId="0" fontId="6" fillId="0" borderId="31" xfId="60" applyFont="1" applyBorder="1" applyAlignment="1" quotePrefix="1">
      <alignment horizontal="right" vertical="center"/>
      <protection/>
    </xf>
    <xf numFmtId="1" fontId="6" fillId="0" borderId="21" xfId="72" applyNumberFormat="1" applyFont="1" applyBorder="1" applyAlignment="1" quotePrefix="1">
      <alignment vertical="center"/>
    </xf>
    <xf numFmtId="1" fontId="10" fillId="0" borderId="34" xfId="72" applyNumberFormat="1" applyFont="1" applyBorder="1" applyAlignment="1" quotePrefix="1">
      <alignment vertical="center"/>
    </xf>
    <xf numFmtId="0" fontId="9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11" fillId="0" borderId="31" xfId="68" applyFont="1" applyBorder="1" applyAlignment="1">
      <alignment horizontal="left" vertical="center"/>
      <protection/>
    </xf>
    <xf numFmtId="0" fontId="6" fillId="0" borderId="31" xfId="68" applyFont="1" applyBorder="1" applyAlignment="1" quotePrefix="1">
      <alignment horizontal="right" vertical="center"/>
      <protection/>
    </xf>
    <xf numFmtId="0" fontId="9" fillId="0" borderId="0" xfId="69" applyFont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6" fillId="0" borderId="0" xfId="69" applyFont="1" applyAlignment="1">
      <alignment horizontal="center" vertical="center"/>
      <protection/>
    </xf>
    <xf numFmtId="0" fontId="11" fillId="0" borderId="31" xfId="69" applyFont="1" applyBorder="1" applyAlignment="1">
      <alignment vertical="center"/>
      <protection/>
    </xf>
    <xf numFmtId="0" fontId="6" fillId="0" borderId="32" xfId="69" applyFont="1" applyBorder="1" applyAlignment="1">
      <alignment vertical="center"/>
      <protection/>
    </xf>
    <xf numFmtId="0" fontId="6" fillId="0" borderId="31" xfId="69" applyFont="1" applyBorder="1" applyAlignment="1" quotePrefix="1">
      <alignment horizontal="right" vertical="center"/>
      <protection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21" xfId="42" applyNumberFormat="1" applyFont="1" applyBorder="1" applyAlignment="1">
      <alignment vertical="center"/>
    </xf>
    <xf numFmtId="38" fontId="6" fillId="0" borderId="33" xfId="42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38" fontId="10" fillId="0" borderId="33" xfId="0" applyNumberFormat="1" applyFont="1" applyBorder="1" applyAlignment="1">
      <alignment vertical="center"/>
    </xf>
    <xf numFmtId="38" fontId="10" fillId="0" borderId="34" xfId="42" applyNumberFormat="1" applyFont="1" applyBorder="1" applyAlignment="1">
      <alignment vertical="center"/>
    </xf>
    <xf numFmtId="3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8" fontId="10" fillId="0" borderId="34" xfId="0" applyNumberFormat="1" applyFont="1" applyBorder="1" applyAlignment="1">
      <alignment vertical="center"/>
    </xf>
    <xf numFmtId="3" fontId="6" fillId="0" borderId="0" xfId="42" applyNumberFormat="1" applyFont="1" applyAlignment="1">
      <alignment horizontal="center" vertical="center"/>
    </xf>
    <xf numFmtId="3" fontId="6" fillId="0" borderId="32" xfId="42" applyNumberFormat="1" applyFont="1" applyBorder="1" applyAlignment="1">
      <alignment vertical="center"/>
    </xf>
    <xf numFmtId="3" fontId="6" fillId="0" borderId="21" xfId="57" applyNumberFormat="1" applyFont="1" applyBorder="1" applyAlignment="1">
      <alignment vertical="center"/>
      <protection/>
    </xf>
    <xf numFmtId="3" fontId="6" fillId="0" borderId="33" xfId="57" applyNumberFormat="1" applyFont="1" applyBorder="1" applyAlignment="1">
      <alignment vertical="center"/>
      <protection/>
    </xf>
    <xf numFmtId="3" fontId="10" fillId="0" borderId="34" xfId="42" applyNumberFormat="1" applyFont="1" applyBorder="1" applyAlignment="1">
      <alignment vertical="center"/>
    </xf>
    <xf numFmtId="3" fontId="6" fillId="0" borderId="0" xfId="42" applyNumberFormat="1" applyFont="1" applyAlignment="1">
      <alignment vertical="center"/>
    </xf>
    <xf numFmtId="3" fontId="6" fillId="0" borderId="21" xfId="58" applyNumberFormat="1" applyFont="1" applyBorder="1" applyAlignment="1">
      <alignment vertical="center"/>
      <protection/>
    </xf>
    <xf numFmtId="3" fontId="6" fillId="0" borderId="33" xfId="58" applyNumberFormat="1" applyFont="1" applyBorder="1" applyAlignment="1">
      <alignment vertical="center"/>
      <protection/>
    </xf>
    <xf numFmtId="3" fontId="0" fillId="0" borderId="0" xfId="42" applyNumberFormat="1" applyFont="1" applyAlignment="1">
      <alignment/>
    </xf>
    <xf numFmtId="3" fontId="6" fillId="0" borderId="21" xfId="67" applyNumberFormat="1" applyFont="1" applyBorder="1" applyAlignment="1">
      <alignment vertical="center"/>
      <protection/>
    </xf>
    <xf numFmtId="3" fontId="6" fillId="0" borderId="33" xfId="67" applyNumberFormat="1" applyFont="1" applyBorder="1" applyAlignment="1">
      <alignment vertical="center"/>
      <protection/>
    </xf>
    <xf numFmtId="3" fontId="6" fillId="0" borderId="21" xfId="66" applyNumberFormat="1" applyFont="1" applyBorder="1" applyAlignment="1">
      <alignment vertical="center"/>
      <protection/>
    </xf>
    <xf numFmtId="3" fontId="6" fillId="0" borderId="33" xfId="66" applyNumberFormat="1" applyFont="1" applyBorder="1" applyAlignment="1">
      <alignment vertical="center"/>
      <protection/>
    </xf>
    <xf numFmtId="3" fontId="6" fillId="0" borderId="21" xfId="60" applyNumberFormat="1" applyFont="1" applyBorder="1" applyAlignment="1">
      <alignment vertical="center"/>
      <protection/>
    </xf>
    <xf numFmtId="3" fontId="6" fillId="0" borderId="33" xfId="60" applyNumberFormat="1" applyFont="1" applyBorder="1" applyAlignment="1">
      <alignment vertical="center"/>
      <protection/>
    </xf>
    <xf numFmtId="3" fontId="6" fillId="0" borderId="21" xfId="42" applyNumberFormat="1" applyFont="1" applyBorder="1" applyAlignment="1">
      <alignment vertical="center"/>
    </xf>
    <xf numFmtId="3" fontId="6" fillId="0" borderId="21" xfId="68" applyNumberFormat="1" applyFont="1" applyBorder="1" applyAlignment="1">
      <alignment vertical="center"/>
      <protection/>
    </xf>
    <xf numFmtId="3" fontId="6" fillId="0" borderId="21" xfId="69" applyNumberFormat="1" applyFont="1" applyBorder="1" applyAlignment="1">
      <alignment vertical="center"/>
      <protection/>
    </xf>
    <xf numFmtId="3" fontId="6" fillId="0" borderId="33" xfId="69" applyNumberFormat="1" applyFont="1" applyBorder="1" applyAlignment="1">
      <alignment vertical="center"/>
      <protection/>
    </xf>
    <xf numFmtId="3" fontId="6" fillId="0" borderId="33" xfId="42" applyNumberFormat="1" applyFont="1" applyBorder="1" applyAlignment="1">
      <alignment vertical="center"/>
    </xf>
    <xf numFmtId="3" fontId="10" fillId="0" borderId="33" xfId="42" applyNumberFormat="1" applyFont="1" applyBorder="1" applyAlignment="1" quotePrefix="1">
      <alignment vertical="center"/>
    </xf>
    <xf numFmtId="3" fontId="9" fillId="0" borderId="0" xfId="57" applyNumberFormat="1" applyFont="1" applyAlignment="1">
      <alignment vertical="center"/>
      <protection/>
    </xf>
    <xf numFmtId="3" fontId="9" fillId="0" borderId="0" xfId="58" applyNumberFormat="1" applyFont="1" applyAlignment="1">
      <alignment vertical="center"/>
      <protection/>
    </xf>
    <xf numFmtId="3" fontId="6" fillId="0" borderId="0" xfId="58" applyNumberFormat="1" applyFont="1" applyAlignment="1">
      <alignment vertical="center"/>
      <protection/>
    </xf>
    <xf numFmtId="3" fontId="0" fillId="0" borderId="0" xfId="0" applyNumberFormat="1" applyAlignment="1">
      <alignment/>
    </xf>
    <xf numFmtId="3" fontId="9" fillId="0" borderId="0" xfId="67" applyNumberFormat="1" applyFont="1" applyAlignment="1">
      <alignment vertical="center"/>
      <protection/>
    </xf>
    <xf numFmtId="3" fontId="6" fillId="0" borderId="0" xfId="67" applyNumberFormat="1" applyFont="1" applyAlignment="1">
      <alignment vertical="center"/>
      <protection/>
    </xf>
    <xf numFmtId="3" fontId="9" fillId="0" borderId="0" xfId="66" applyNumberFormat="1" applyFont="1" applyAlignment="1">
      <alignment vertical="center"/>
      <protection/>
    </xf>
    <xf numFmtId="3" fontId="6" fillId="0" borderId="0" xfId="66" applyNumberFormat="1" applyFont="1" applyAlignment="1">
      <alignment vertical="center"/>
      <protection/>
    </xf>
    <xf numFmtId="3" fontId="9" fillId="0" borderId="0" xfId="60" applyNumberFormat="1" applyFont="1" applyAlignment="1">
      <alignment vertical="center"/>
      <protection/>
    </xf>
    <xf numFmtId="3" fontId="6" fillId="0" borderId="0" xfId="60" applyNumberFormat="1" applyFont="1" applyAlignment="1">
      <alignment vertical="center"/>
      <protection/>
    </xf>
    <xf numFmtId="3" fontId="9" fillId="0" borderId="0" xfId="68" applyNumberFormat="1" applyFont="1" applyAlignment="1">
      <alignment vertical="center"/>
      <protection/>
    </xf>
    <xf numFmtId="3" fontId="6" fillId="0" borderId="0" xfId="68" applyNumberFormat="1" applyFont="1" applyAlignment="1">
      <alignment vertical="center"/>
      <protection/>
    </xf>
    <xf numFmtId="3" fontId="9" fillId="0" borderId="0" xfId="69" applyNumberFormat="1" applyFont="1" applyAlignment="1">
      <alignment vertical="center"/>
      <protection/>
    </xf>
    <xf numFmtId="3" fontId="6" fillId="0" borderId="0" xfId="69" applyNumberFormat="1" applyFont="1" applyAlignment="1">
      <alignment vertical="center"/>
      <protection/>
    </xf>
    <xf numFmtId="3" fontId="1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164" fontId="6" fillId="0" borderId="32" xfId="42" applyNumberFormat="1" applyFont="1" applyBorder="1" applyAlignment="1">
      <alignment vertical="center"/>
    </xf>
    <xf numFmtId="0" fontId="0" fillId="0" borderId="0" xfId="0" applyFont="1" applyAlignment="1">
      <alignment/>
    </xf>
    <xf numFmtId="3" fontId="6" fillId="0" borderId="32" xfId="68" applyNumberFormat="1" applyFont="1" applyBorder="1" applyAlignment="1">
      <alignment vertical="center"/>
      <protection/>
    </xf>
    <xf numFmtId="0" fontId="6" fillId="0" borderId="21" xfId="57" applyFont="1" applyBorder="1" applyAlignment="1">
      <alignment vertical="center"/>
      <protection/>
    </xf>
    <xf numFmtId="1" fontId="53" fillId="0" borderId="21" xfId="0" applyNumberFormat="1" applyFont="1" applyBorder="1" applyAlignment="1">
      <alignment horizontal="left" vertical="top"/>
    </xf>
    <xf numFmtId="0" fontId="54" fillId="0" borderId="21" xfId="0" applyFont="1" applyBorder="1" applyAlignment="1">
      <alignment/>
    </xf>
    <xf numFmtId="0" fontId="6" fillId="0" borderId="34" xfId="57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21" xfId="67" applyFont="1" applyBorder="1" applyAlignment="1">
      <alignment vertical="center"/>
      <protection/>
    </xf>
    <xf numFmtId="1" fontId="53" fillId="0" borderId="21" xfId="0" applyNumberFormat="1" applyFont="1" applyBorder="1" applyAlignment="1">
      <alignment horizontal="left" vertical="top" wrapText="1"/>
    </xf>
    <xf numFmtId="0" fontId="6" fillId="0" borderId="34" xfId="67" applyFont="1" applyBorder="1" applyAlignment="1">
      <alignment vertical="center"/>
      <protection/>
    </xf>
    <xf numFmtId="0" fontId="6" fillId="0" borderId="21" xfId="66" applyFont="1" applyBorder="1" applyAlignment="1">
      <alignment vertical="center"/>
      <protection/>
    </xf>
    <xf numFmtId="0" fontId="6" fillId="0" borderId="34" xfId="66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6" fillId="0" borderId="34" xfId="60" applyFont="1" applyBorder="1" applyAlignment="1">
      <alignment vertical="center"/>
      <protection/>
    </xf>
    <xf numFmtId="0" fontId="6" fillId="0" borderId="21" xfId="68" applyFont="1" applyBorder="1" applyAlignment="1">
      <alignment vertical="center"/>
      <protection/>
    </xf>
    <xf numFmtId="0" fontId="6" fillId="0" borderId="34" xfId="68" applyFont="1" applyBorder="1" applyAlignment="1">
      <alignment vertical="center"/>
      <protection/>
    </xf>
    <xf numFmtId="0" fontId="6" fillId="0" borderId="21" xfId="69" applyFont="1" applyBorder="1" applyAlignment="1">
      <alignment vertical="center"/>
      <protection/>
    </xf>
    <xf numFmtId="0" fontId="6" fillId="0" borderId="34" xfId="69" applyFont="1" applyBorder="1" applyAlignment="1">
      <alignment vertical="center"/>
      <protection/>
    </xf>
    <xf numFmtId="1" fontId="0" fillId="0" borderId="0" xfId="0" applyNumberFormat="1" applyAlignment="1">
      <alignment/>
    </xf>
    <xf numFmtId="17" fontId="6" fillId="0" borderId="0" xfId="0" applyNumberFormat="1" applyFont="1" applyAlignment="1">
      <alignment/>
    </xf>
    <xf numFmtId="0" fontId="11" fillId="0" borderId="34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6" fillId="0" borderId="0" xfId="64" applyFont="1" applyAlignment="1">
      <alignment vertical="center"/>
      <protection/>
    </xf>
    <xf numFmtId="0" fontId="11" fillId="0" borderId="34" xfId="61" applyFont="1" applyBorder="1" applyAlignment="1">
      <alignment horizontal="center" vertical="center"/>
      <protection/>
    </xf>
    <xf numFmtId="0" fontId="11" fillId="0" borderId="35" xfId="61" applyFont="1" applyBorder="1" applyAlignment="1">
      <alignment horizontal="center" vertical="center"/>
      <protection/>
    </xf>
    <xf numFmtId="165" fontId="11" fillId="0" borderId="34" xfId="0" applyNumberFormat="1" applyFont="1" applyBorder="1" applyAlignment="1">
      <alignment horizontal="center" vertical="center"/>
    </xf>
    <xf numFmtId="43" fontId="9" fillId="0" borderId="0" xfId="61" applyNumberFormat="1" applyFont="1" applyBorder="1" applyAlignment="1">
      <alignment vertical="center"/>
      <protection/>
    </xf>
    <xf numFmtId="43" fontId="6" fillId="0" borderId="0" xfId="61" applyNumberFormat="1" applyFont="1" applyBorder="1" applyAlignment="1">
      <alignment vertical="center"/>
      <protection/>
    </xf>
    <xf numFmtId="164" fontId="6" fillId="0" borderId="0" xfId="62" applyNumberFormat="1" applyFont="1" applyBorder="1" applyAlignment="1">
      <alignment vertical="center"/>
      <protection/>
    </xf>
    <xf numFmtId="43" fontId="6" fillId="0" borderId="0" xfId="62" applyNumberFormat="1" applyFont="1" applyBorder="1" applyAlignment="1">
      <alignment vertical="center"/>
      <protection/>
    </xf>
    <xf numFmtId="43" fontId="0" fillId="0" borderId="0" xfId="0" applyNumberFormat="1" applyBorder="1" applyAlignment="1">
      <alignment/>
    </xf>
    <xf numFmtId="0" fontId="6" fillId="0" borderId="0" xfId="58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6" fillId="0" borderId="0" xfId="69" applyFont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43" fontId="9" fillId="0" borderId="0" xfId="42" applyFont="1" applyBorder="1" applyAlignment="1">
      <alignment vertical="center"/>
    </xf>
    <xf numFmtId="0" fontId="11" fillId="0" borderId="0" xfId="6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6" fillId="0" borderId="0" xfId="57" applyFont="1" applyBorder="1" applyAlignment="1">
      <alignment vertical="center"/>
      <protection/>
    </xf>
    <xf numFmtId="43" fontId="6" fillId="0" borderId="0" xfId="42" applyFont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3" fontId="6" fillId="0" borderId="0" xfId="42" applyNumberFormat="1" applyFont="1" applyBorder="1" applyAlignment="1">
      <alignment horizontal="center" vertical="center"/>
    </xf>
    <xf numFmtId="0" fontId="6" fillId="0" borderId="0" xfId="57" applyFont="1" applyBorder="1" applyAlignment="1">
      <alignment horizontal="center" vertical="center"/>
      <protection/>
    </xf>
    <xf numFmtId="43" fontId="6" fillId="0" borderId="0" xfId="42" applyFont="1" applyBorder="1" applyAlignment="1">
      <alignment horizontal="center"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/>
      <protection/>
    </xf>
    <xf numFmtId="164" fontId="11" fillId="0" borderId="0" xfId="42" applyNumberFormat="1" applyFont="1" applyBorder="1" applyAlignment="1">
      <alignment horizontal="center" vertical="center"/>
    </xf>
    <xf numFmtId="43" fontId="11" fillId="0" borderId="0" xfId="42" applyFont="1" applyBorder="1" applyAlignment="1">
      <alignment horizontal="center" vertical="center"/>
    </xf>
    <xf numFmtId="0" fontId="11" fillId="0" borderId="0" xfId="61" applyFont="1" applyBorder="1" applyAlignment="1">
      <alignment horizontal="center" vertical="center"/>
      <protection/>
    </xf>
    <xf numFmtId="3" fontId="6" fillId="0" borderId="0" xfId="42" applyNumberFormat="1" applyFont="1" applyBorder="1" applyAlignment="1">
      <alignment vertical="center"/>
    </xf>
    <xf numFmtId="164" fontId="6" fillId="0" borderId="0" xfId="42" applyNumberFormat="1" applyFont="1" applyBorder="1" applyAlignment="1">
      <alignment vertical="center"/>
    </xf>
    <xf numFmtId="3" fontId="6" fillId="0" borderId="0" xfId="57" applyNumberFormat="1" applyFont="1" applyBorder="1" applyAlignment="1">
      <alignment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37" fontId="6" fillId="0" borderId="0" xfId="72" applyNumberFormat="1" applyFont="1" applyBorder="1" applyAlignment="1">
      <alignment vertical="center"/>
    </xf>
    <xf numFmtId="164" fontId="6" fillId="0" borderId="0" xfId="57" applyNumberFormat="1" applyFont="1" applyBorder="1" applyAlignment="1">
      <alignment vertical="center"/>
      <protection/>
    </xf>
    <xf numFmtId="3" fontId="6" fillId="0" borderId="0" xfId="42" applyNumberFormat="1" applyFont="1" applyBorder="1" applyAlignment="1">
      <alignment horizontal="right" vertical="center"/>
    </xf>
    <xf numFmtId="3" fontId="10" fillId="0" borderId="0" xfId="42" applyNumberFormat="1" applyFont="1" applyBorder="1" applyAlignment="1">
      <alignment vertical="center"/>
    </xf>
    <xf numFmtId="164" fontId="10" fillId="0" borderId="0" xfId="42" applyNumberFormat="1" applyFont="1" applyBorder="1" applyAlignment="1">
      <alignment vertical="center"/>
    </xf>
    <xf numFmtId="43" fontId="10" fillId="0" borderId="0" xfId="42" applyFont="1" applyBorder="1" applyAlignment="1">
      <alignment vertical="center"/>
    </xf>
    <xf numFmtId="1" fontId="10" fillId="0" borderId="0" xfId="72" applyNumberFormat="1" applyFont="1" applyBorder="1" applyAlignment="1">
      <alignment vertical="center"/>
    </xf>
    <xf numFmtId="17" fontId="6" fillId="0" borderId="0" xfId="0" applyNumberFormat="1" applyFont="1" applyBorder="1" applyAlignment="1">
      <alignment/>
    </xf>
    <xf numFmtId="1" fontId="6" fillId="0" borderId="0" xfId="72" applyNumberFormat="1" applyFont="1" applyBorder="1" applyAlignment="1">
      <alignment vertical="center"/>
    </xf>
    <xf numFmtId="0" fontId="9" fillId="0" borderId="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Border="1" applyAlignment="1">
      <alignment horizontal="center" vertical="center"/>
      <protection/>
    </xf>
    <xf numFmtId="3" fontId="6" fillId="0" borderId="0" xfId="58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1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37" fontId="10" fillId="0" borderId="0" xfId="72" applyNumberFormat="1" applyFont="1" applyBorder="1" applyAlignment="1">
      <alignment vertical="center"/>
    </xf>
    <xf numFmtId="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9" fillId="0" borderId="0" xfId="67" applyFont="1" applyBorder="1" applyAlignment="1">
      <alignment vertical="center"/>
      <protection/>
    </xf>
    <xf numFmtId="0" fontId="6" fillId="0" borderId="0" xfId="67" applyFont="1" applyBorder="1" applyAlignment="1">
      <alignment vertical="center"/>
      <protection/>
    </xf>
    <xf numFmtId="0" fontId="6" fillId="0" borderId="0" xfId="67" applyFont="1" applyBorder="1" applyAlignment="1">
      <alignment horizontal="center" vertical="center"/>
      <protection/>
    </xf>
    <xf numFmtId="3" fontId="6" fillId="0" borderId="0" xfId="67" applyNumberFormat="1" applyFont="1" applyBorder="1" applyAlignment="1">
      <alignment vertical="center"/>
      <protection/>
    </xf>
    <xf numFmtId="3" fontId="55" fillId="0" borderId="0" xfId="42" applyNumberFormat="1" applyFont="1" applyBorder="1" applyAlignment="1">
      <alignment horizontal="right" vertical="center"/>
    </xf>
    <xf numFmtId="3" fontId="56" fillId="0" borderId="0" xfId="67" applyNumberFormat="1" applyFont="1" applyBorder="1" applyAlignment="1">
      <alignment horizontal="right" vertical="center"/>
      <protection/>
    </xf>
    <xf numFmtId="3" fontId="55" fillId="0" borderId="0" xfId="42" applyNumberFormat="1" applyFont="1" applyBorder="1" applyAlignment="1">
      <alignment vertical="center"/>
    </xf>
    <xf numFmtId="3" fontId="6" fillId="0" borderId="0" xfId="67" applyNumberFormat="1" applyFont="1" applyBorder="1" applyAlignment="1">
      <alignment horizontal="right" vertical="center"/>
      <protection/>
    </xf>
    <xf numFmtId="0" fontId="14" fillId="0" borderId="0" xfId="62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9" fillId="0" borderId="0" xfId="66" applyFont="1" applyBorder="1" applyAlignment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11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3" fontId="6" fillId="0" borderId="0" xfId="66" applyNumberFormat="1" applyFont="1" applyBorder="1" applyAlignment="1">
      <alignment vertical="center"/>
      <protection/>
    </xf>
    <xf numFmtId="3" fontId="6" fillId="0" borderId="0" xfId="66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vertical="center"/>
      <protection/>
    </xf>
    <xf numFmtId="3" fontId="56" fillId="0" borderId="0" xfId="60" applyNumberFormat="1" applyFont="1" applyBorder="1" applyAlignment="1">
      <alignment horizontal="right"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1" fillId="0" borderId="0" xfId="64" applyFont="1" applyBorder="1" applyAlignment="1">
      <alignment vertical="center"/>
      <protection/>
    </xf>
    <xf numFmtId="3" fontId="6" fillId="0" borderId="0" xfId="68" applyNumberFormat="1" applyFont="1" applyBorder="1" applyAlignment="1">
      <alignment vertical="center"/>
      <protection/>
    </xf>
    <xf numFmtId="3" fontId="6" fillId="0" borderId="0" xfId="68" applyNumberFormat="1" applyFont="1" applyBorder="1" applyAlignment="1">
      <alignment horizontal="right" vertical="center"/>
      <protection/>
    </xf>
    <xf numFmtId="3" fontId="56" fillId="0" borderId="0" xfId="68" applyNumberFormat="1" applyFont="1" applyBorder="1" applyAlignment="1">
      <alignment horizontal="right" vertical="center"/>
      <protection/>
    </xf>
    <xf numFmtId="0" fontId="9" fillId="0" borderId="0" xfId="69" applyFont="1" applyBorder="1" applyAlignment="1">
      <alignment vertical="center"/>
      <protection/>
    </xf>
    <xf numFmtId="0" fontId="6" fillId="0" borderId="0" xfId="69" applyFont="1" applyBorder="1" applyAlignment="1">
      <alignment vertical="center"/>
      <protection/>
    </xf>
    <xf numFmtId="0" fontId="6" fillId="0" borderId="0" xfId="69" applyFont="1" applyBorder="1" applyAlignment="1">
      <alignment horizontal="center" vertical="center"/>
      <protection/>
    </xf>
    <xf numFmtId="3" fontId="6" fillId="0" borderId="0" xfId="69" applyNumberFormat="1" applyFont="1" applyBorder="1" applyAlignment="1">
      <alignment vertical="center"/>
      <protection/>
    </xf>
    <xf numFmtId="3" fontId="6" fillId="0" borderId="0" xfId="69" applyNumberFormat="1" applyFont="1" applyBorder="1" applyAlignment="1">
      <alignment horizontal="right" vertical="center"/>
      <protection/>
    </xf>
    <xf numFmtId="0" fontId="11" fillId="0" borderId="0" xfId="59" applyFont="1" applyBorder="1" applyAlignment="1">
      <alignment vertical="center"/>
      <protection/>
    </xf>
    <xf numFmtId="3" fontId="56" fillId="0" borderId="0" xfId="69" applyNumberFormat="1" applyFont="1" applyBorder="1" applyAlignment="1">
      <alignment horizontal="right" vertical="center"/>
      <protection/>
    </xf>
    <xf numFmtId="0" fontId="6" fillId="0" borderId="0" xfId="59" applyFont="1" applyBorder="1" applyAlignment="1">
      <alignment vertical="center"/>
      <protection/>
    </xf>
    <xf numFmtId="38" fontId="13" fillId="0" borderId="0" xfId="0" applyNumberFormat="1" applyFont="1" applyBorder="1" applyAlignment="1">
      <alignment vertical="center"/>
    </xf>
    <xf numFmtId="43" fontId="13" fillId="0" borderId="0" xfId="42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8" fontId="6" fillId="0" borderId="0" xfId="42" applyNumberFormat="1" applyFont="1" applyBorder="1" applyAlignment="1">
      <alignment vertical="center"/>
    </xf>
    <xf numFmtId="3" fontId="10" fillId="0" borderId="0" xfId="42" applyNumberFormat="1" applyFont="1" applyBorder="1" applyAlignment="1" quotePrefix="1">
      <alignment vertical="center"/>
    </xf>
    <xf numFmtId="38" fontId="10" fillId="0" borderId="0" xfId="0" applyNumberFormat="1" applyFont="1" applyBorder="1" applyAlignment="1">
      <alignment vertical="center"/>
    </xf>
    <xf numFmtId="0" fontId="11" fillId="0" borderId="0" xfId="65" applyFont="1" applyBorder="1" applyAlignment="1">
      <alignment vertical="center"/>
      <protection/>
    </xf>
    <xf numFmtId="38" fontId="10" fillId="0" borderId="0" xfId="42" applyNumberFormat="1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0" fontId="6" fillId="0" borderId="0" xfId="65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58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6" fillId="0" borderId="0" xfId="69" applyFont="1" applyAlignment="1">
      <alignment horizontal="center" vertical="center"/>
      <protection/>
    </xf>
    <xf numFmtId="2" fontId="10" fillId="0" borderId="34" xfId="72" applyNumberFormat="1" applyFont="1" applyBorder="1" applyAlignment="1">
      <alignment vertical="center"/>
    </xf>
    <xf numFmtId="0" fontId="11" fillId="0" borderId="34" xfId="61" applyFont="1" applyBorder="1" applyAlignment="1">
      <alignment horizontal="center" vertical="center" wrapText="1"/>
      <protection/>
    </xf>
    <xf numFmtId="3" fontId="6" fillId="0" borderId="37" xfId="61" applyNumberFormat="1" applyFont="1" applyFill="1" applyBorder="1" applyAlignment="1">
      <alignment horizontal="center" vertical="center"/>
      <protection/>
    </xf>
    <xf numFmtId="3" fontId="10" fillId="0" borderId="34" xfId="42" applyNumberFormat="1" applyFont="1" applyBorder="1" applyAlignment="1" applyProtection="1">
      <alignment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39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164" fontId="10" fillId="0" borderId="35" xfId="42" applyNumberFormat="1" applyFont="1" applyBorder="1" applyAlignment="1">
      <alignment horizontal="center" vertical="center"/>
    </xf>
    <xf numFmtId="164" fontId="10" fillId="0" borderId="37" xfId="42" applyNumberFormat="1" applyFont="1" applyBorder="1" applyAlignment="1">
      <alignment horizontal="center" vertical="center"/>
    </xf>
    <xf numFmtId="164" fontId="10" fillId="0" borderId="41" xfId="42" applyNumberFormat="1" applyFont="1" applyBorder="1" applyAlignment="1">
      <alignment horizontal="center" vertical="center"/>
    </xf>
    <xf numFmtId="0" fontId="9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0" fillId="0" borderId="0" xfId="61" applyFont="1" applyAlignment="1" quotePrefix="1">
      <alignment horizontal="center" vertical="center"/>
      <protection/>
    </xf>
    <xf numFmtId="0" fontId="11" fillId="0" borderId="32" xfId="61" applyFont="1" applyBorder="1" applyAlignment="1">
      <alignment horizontal="center" vertical="center"/>
      <protection/>
    </xf>
    <xf numFmtId="0" fontId="11" fillId="0" borderId="33" xfId="61" applyFont="1" applyBorder="1" applyAlignment="1">
      <alignment horizontal="center" vertical="center"/>
      <protection/>
    </xf>
    <xf numFmtId="0" fontId="11" fillId="0" borderId="35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32" xfId="61" applyFont="1" applyBorder="1" applyAlignment="1">
      <alignment horizontal="center" vertical="center" wrapText="1"/>
      <protection/>
    </xf>
    <xf numFmtId="0" fontId="11" fillId="0" borderId="33" xfId="61" applyFont="1" applyBorder="1" applyAlignment="1">
      <alignment horizontal="center" vertical="center" wrapText="1"/>
      <protection/>
    </xf>
    <xf numFmtId="0" fontId="9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 wrapText="1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42" xfId="61" applyFont="1" applyBorder="1" applyAlignment="1">
      <alignment horizontal="center" vertical="center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9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9" fillId="0" borderId="0" xfId="68" applyFont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9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6" fillId="0" borderId="42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38" fontId="11" fillId="0" borderId="32" xfId="0" applyNumberFormat="1" applyFont="1" applyBorder="1" applyAlignment="1">
      <alignment horizontal="center" vertical="center"/>
    </xf>
    <xf numFmtId="38" fontId="11" fillId="0" borderId="33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0" xfId="69" applyFont="1" applyAlignment="1">
      <alignment horizontal="center" vertical="center"/>
      <protection/>
    </xf>
    <xf numFmtId="0" fontId="6" fillId="0" borderId="0" xfId="69" applyFont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57" fillId="0" borderId="0" xfId="6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38" fontId="57" fillId="0" borderId="0" xfId="0" applyNumberFormat="1" applyFont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NECO" xfId="57"/>
    <cellStyle name="Normal_ASELCO" xfId="58"/>
    <cellStyle name="Normal_CENPELCO" xfId="59"/>
    <cellStyle name="Normal_DIELCO" xfId="60"/>
    <cellStyle name="Normal_INEC" xfId="61"/>
    <cellStyle name="Normal_ISECO" xfId="62"/>
    <cellStyle name="Normal_LUELCO" xfId="63"/>
    <cellStyle name="Normal_PANELCO1" xfId="64"/>
    <cellStyle name="Normal_PANELCO3" xfId="65"/>
    <cellStyle name="Normal_SIARGAO" xfId="66"/>
    <cellStyle name="Normal_SURNECO" xfId="67"/>
    <cellStyle name="Normal_SURSECO1" xfId="68"/>
    <cellStyle name="Normal_SURSECO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2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pcd2\MELANIE%20OUTLOOK\program%20control%20section\march2013\profile\CARA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-district"/>
      <sheetName val="sum-ec"/>
      <sheetName val="aneco"/>
      <sheetName val="aselco"/>
      <sheetName val="surneco"/>
      <sheetName val="siarelco"/>
      <sheetName val="dielco"/>
      <sheetName val="surseco1"/>
      <sheetName val="surseco2"/>
    </sheetNames>
    <sheetDataSet>
      <sheetData sheetId="3"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</sheetData>
      <sheetData sheetId="4">
        <row r="11">
          <cell r="K11">
            <v>28.57142857142857</v>
          </cell>
        </row>
        <row r="12">
          <cell r="K12">
            <v>75</v>
          </cell>
        </row>
        <row r="13">
          <cell r="K13">
            <v>50</v>
          </cell>
        </row>
        <row r="14">
          <cell r="K14">
            <v>50</v>
          </cell>
        </row>
        <row r="15">
          <cell r="K15">
            <v>25</v>
          </cell>
        </row>
        <row r="16">
          <cell r="K16">
            <v>0</v>
          </cell>
        </row>
        <row r="17">
          <cell r="K17">
            <v>33.33333333333333</v>
          </cell>
        </row>
        <row r="18">
          <cell r="K18">
            <v>25</v>
          </cell>
        </row>
        <row r="19">
          <cell r="K19">
            <v>14.285714285714285</v>
          </cell>
        </row>
        <row r="20">
          <cell r="K20">
            <v>41.66666666666667</v>
          </cell>
        </row>
        <row r="21">
          <cell r="K21">
            <v>83.33333333333334</v>
          </cell>
        </row>
        <row r="22">
          <cell r="K22">
            <v>28.57142857142857</v>
          </cell>
        </row>
      </sheetData>
      <sheetData sheetId="5">
        <row r="11">
          <cell r="K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78"/>
  <sheetViews>
    <sheetView tabSelected="1" zoomScale="130" zoomScaleNormal="130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11.00390625" style="0" customWidth="1"/>
    <col min="4" max="4" width="9.8515625" style="0" customWidth="1"/>
    <col min="5" max="5" width="9.140625" style="0" customWidth="1"/>
    <col min="6" max="7" width="9.421875" style="0" customWidth="1"/>
    <col min="8" max="8" width="11.00390625" style="0" customWidth="1"/>
    <col min="9" max="9" width="9.140625" style="0" customWidth="1"/>
    <col min="10" max="11" width="9.421875" style="0" customWidth="1"/>
    <col min="12" max="12" width="11.00390625" style="0" customWidth="1"/>
    <col min="13" max="14" width="10.8515625" style="157" customWidth="1"/>
    <col min="15" max="15" width="10.28125" style="126" customWidth="1"/>
    <col min="16" max="16" width="5.7109375" style="0" customWidth="1"/>
    <col min="17" max="17" width="7.140625" style="188" bestFit="1" customWidth="1"/>
    <col min="18" max="18" width="10.8515625" style="247" customWidth="1"/>
    <col min="19" max="19" width="10.28125" style="235" customWidth="1"/>
    <col min="20" max="20" width="7.7109375" style="236" customWidth="1"/>
    <col min="21" max="21" width="9.140625" style="231" customWidth="1"/>
    <col min="22" max="22" width="10.8515625" style="247" customWidth="1"/>
    <col min="23" max="23" width="10.28125" style="235" customWidth="1"/>
    <col min="24" max="24" width="5.7109375" style="237" customWidth="1"/>
    <col min="25" max="41" width="9.140625" style="237" customWidth="1"/>
    <col min="206" max="210" width="9.421875" style="142" customWidth="1"/>
  </cols>
  <sheetData>
    <row r="1" spans="1:210" s="43" customFormat="1" ht="15" customHeight="1">
      <c r="A1" s="315" t="s">
        <v>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184"/>
      <c r="R1" s="197"/>
      <c r="S1" s="197"/>
      <c r="T1" s="198"/>
      <c r="U1" s="199"/>
      <c r="V1" s="197"/>
      <c r="W1" s="197"/>
      <c r="X1" s="197"/>
      <c r="Y1" s="197"/>
      <c r="Z1" s="200"/>
      <c r="AA1" s="200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GX1" s="139"/>
      <c r="GY1" s="139"/>
      <c r="GZ1" s="139"/>
      <c r="HA1" s="139"/>
      <c r="HB1" s="139"/>
    </row>
    <row r="2" spans="1:210" s="44" customFormat="1" ht="12" customHeight="1">
      <c r="A2" s="316" t="s">
        <v>78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185"/>
      <c r="R2" s="201"/>
      <c r="S2" s="201"/>
      <c r="T2" s="202"/>
      <c r="U2" s="203"/>
      <c r="V2" s="201"/>
      <c r="W2" s="201"/>
      <c r="X2" s="201"/>
      <c r="Y2" s="201"/>
      <c r="Z2" s="204"/>
      <c r="AA2" s="204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GX2" s="65"/>
      <c r="GY2" s="65"/>
      <c r="GZ2" s="65"/>
      <c r="HA2" s="65"/>
      <c r="HB2" s="65"/>
    </row>
    <row r="3" spans="1:210" s="44" customFormat="1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90"/>
      <c r="N3" s="289"/>
      <c r="O3" s="118"/>
      <c r="P3" s="45"/>
      <c r="Q3" s="185"/>
      <c r="R3" s="206"/>
      <c r="S3" s="205"/>
      <c r="T3" s="207"/>
      <c r="U3" s="203"/>
      <c r="V3" s="206"/>
      <c r="W3" s="205"/>
      <c r="X3" s="206"/>
      <c r="Y3" s="201"/>
      <c r="Z3" s="204"/>
      <c r="AA3" s="204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GX3" s="65"/>
      <c r="GY3" s="65"/>
      <c r="GZ3" s="65"/>
      <c r="HA3" s="65"/>
      <c r="HB3" s="65"/>
    </row>
    <row r="4" spans="1:210" s="44" customFormat="1" ht="12" customHeight="1">
      <c r="A4" s="308" t="s">
        <v>136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185"/>
      <c r="R4" s="201"/>
      <c r="S4" s="201"/>
      <c r="T4" s="202"/>
      <c r="U4" s="203"/>
      <c r="V4" s="201"/>
      <c r="W4" s="201"/>
      <c r="X4" s="201"/>
      <c r="Y4" s="201"/>
      <c r="Z4" s="204"/>
      <c r="AA4" s="204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GX4" s="65"/>
      <c r="GY4" s="65"/>
      <c r="GZ4" s="65"/>
      <c r="HA4" s="65"/>
      <c r="HB4" s="65"/>
    </row>
    <row r="5" spans="1:210" s="44" customFormat="1" ht="12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85"/>
      <c r="R5" s="201"/>
      <c r="S5" s="201"/>
      <c r="T5" s="202"/>
      <c r="U5" s="203"/>
      <c r="V5" s="201"/>
      <c r="W5" s="201"/>
      <c r="X5" s="201"/>
      <c r="Y5" s="201"/>
      <c r="Z5" s="204"/>
      <c r="AA5" s="204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GX5" s="65"/>
      <c r="GY5" s="65"/>
      <c r="GZ5" s="65"/>
      <c r="HA5" s="65"/>
      <c r="HB5" s="65"/>
    </row>
    <row r="6" spans="1:210" s="44" customFormat="1" ht="12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91"/>
      <c r="N6" s="290"/>
      <c r="O6" s="118"/>
      <c r="P6" s="46"/>
      <c r="Q6" s="185"/>
      <c r="R6" s="208"/>
      <c r="S6" s="205"/>
      <c r="T6" s="207"/>
      <c r="U6" s="203"/>
      <c r="V6" s="208"/>
      <c r="W6" s="205"/>
      <c r="X6" s="208"/>
      <c r="Y6" s="201"/>
      <c r="Z6" s="204"/>
      <c r="AA6" s="204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GX6" s="65"/>
      <c r="GY6" s="65"/>
      <c r="GZ6" s="65"/>
      <c r="HA6" s="65"/>
      <c r="HB6" s="65"/>
    </row>
    <row r="7" spans="1:41" s="180" customFormat="1" ht="12" customHeight="1">
      <c r="A7" s="313" t="s">
        <v>145</v>
      </c>
      <c r="B7" s="318" t="s">
        <v>66</v>
      </c>
      <c r="C7" s="319"/>
      <c r="D7" s="313" t="s">
        <v>146</v>
      </c>
      <c r="E7" s="311" t="s">
        <v>103</v>
      </c>
      <c r="F7" s="322"/>
      <c r="G7" s="322"/>
      <c r="H7" s="312"/>
      <c r="I7" s="311" t="s">
        <v>67</v>
      </c>
      <c r="J7" s="322"/>
      <c r="K7" s="322"/>
      <c r="L7" s="312"/>
      <c r="M7" s="311" t="s">
        <v>104</v>
      </c>
      <c r="N7" s="322"/>
      <c r="O7" s="322"/>
      <c r="P7" s="312"/>
      <c r="Q7" s="185"/>
      <c r="R7" s="361"/>
      <c r="S7" s="361"/>
      <c r="T7" s="361"/>
      <c r="U7" s="203"/>
      <c r="V7" s="361"/>
      <c r="W7" s="361"/>
      <c r="X7" s="361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</row>
    <row r="8" spans="1:41" s="180" customFormat="1" ht="12" customHeight="1">
      <c r="A8" s="325"/>
      <c r="B8" s="320"/>
      <c r="C8" s="321"/>
      <c r="D8" s="325"/>
      <c r="E8" s="309" t="s">
        <v>68</v>
      </c>
      <c r="F8" s="311" t="s">
        <v>69</v>
      </c>
      <c r="G8" s="312"/>
      <c r="H8" s="309" t="s">
        <v>70</v>
      </c>
      <c r="I8" s="309" t="s">
        <v>68</v>
      </c>
      <c r="J8" s="311" t="s">
        <v>69</v>
      </c>
      <c r="K8" s="312"/>
      <c r="L8" s="309" t="s">
        <v>70</v>
      </c>
      <c r="M8" s="313" t="s">
        <v>147</v>
      </c>
      <c r="N8" s="300" t="s">
        <v>107</v>
      </c>
      <c r="O8" s="301"/>
      <c r="P8" s="302"/>
      <c r="Q8" s="185"/>
      <c r="R8" s="362"/>
      <c r="S8" s="361"/>
      <c r="T8" s="361"/>
      <c r="U8" s="203"/>
      <c r="V8" s="362"/>
      <c r="W8" s="361"/>
      <c r="X8" s="361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</row>
    <row r="9" spans="1:41" s="180" customFormat="1" ht="22.5">
      <c r="A9" s="314"/>
      <c r="B9" s="323" t="s">
        <v>137</v>
      </c>
      <c r="C9" s="324"/>
      <c r="D9" s="314"/>
      <c r="E9" s="310"/>
      <c r="F9" s="181" t="s">
        <v>109</v>
      </c>
      <c r="G9" s="182" t="s">
        <v>71</v>
      </c>
      <c r="H9" s="310"/>
      <c r="I9" s="310"/>
      <c r="J9" s="181" t="s">
        <v>109</v>
      </c>
      <c r="K9" s="182" t="s">
        <v>71</v>
      </c>
      <c r="L9" s="310"/>
      <c r="M9" s="314"/>
      <c r="N9" s="297" t="s">
        <v>156</v>
      </c>
      <c r="O9" s="297" t="s">
        <v>157</v>
      </c>
      <c r="P9" s="298" t="s">
        <v>71</v>
      </c>
      <c r="Q9" s="185"/>
      <c r="R9" s="362"/>
      <c r="S9" s="210"/>
      <c r="T9" s="211"/>
      <c r="U9" s="203"/>
      <c r="V9" s="362"/>
      <c r="W9" s="210"/>
      <c r="X9" s="212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</row>
    <row r="10" spans="1:210" s="44" customFormat="1" ht="12" customHeight="1">
      <c r="A10" s="159"/>
      <c r="B10" s="47" t="s">
        <v>72</v>
      </c>
      <c r="D10" s="48"/>
      <c r="E10" s="48"/>
      <c r="F10" s="48"/>
      <c r="G10" s="48"/>
      <c r="H10" s="48"/>
      <c r="I10" s="48"/>
      <c r="J10" s="48"/>
      <c r="K10" s="48"/>
      <c r="L10" s="48"/>
      <c r="M10" s="156"/>
      <c r="N10" s="156"/>
      <c r="O10" s="119"/>
      <c r="P10" s="48"/>
      <c r="Q10" s="187"/>
      <c r="R10" s="214"/>
      <c r="S10" s="213"/>
      <c r="T10" s="202"/>
      <c r="U10" s="203"/>
      <c r="V10" s="214"/>
      <c r="W10" s="213"/>
      <c r="X10" s="201"/>
      <c r="Y10" s="201"/>
      <c r="Z10" s="214"/>
      <c r="AA10" s="202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GX10" s="65"/>
      <c r="GY10" s="65"/>
      <c r="GZ10" s="65"/>
      <c r="HA10" s="65"/>
      <c r="HB10" s="65"/>
    </row>
    <row r="11" spans="1:210" s="44" customFormat="1" ht="12" customHeight="1">
      <c r="A11" s="160">
        <v>306010101000000</v>
      </c>
      <c r="B11" s="49">
        <v>1</v>
      </c>
      <c r="C11" s="50" t="s">
        <v>34</v>
      </c>
      <c r="D11" s="51"/>
      <c r="E11" s="52">
        <v>86</v>
      </c>
      <c r="F11" s="52">
        <v>86</v>
      </c>
      <c r="G11" s="53">
        <v>100</v>
      </c>
      <c r="H11" s="54">
        <v>0</v>
      </c>
      <c r="I11" s="52">
        <v>975</v>
      </c>
      <c r="J11" s="52">
        <v>959</v>
      </c>
      <c r="K11" s="53">
        <v>98.35897435897436</v>
      </c>
      <c r="L11" s="54">
        <v>16</v>
      </c>
      <c r="M11" s="133">
        <v>76216</v>
      </c>
      <c r="N11" s="120">
        <v>101625</v>
      </c>
      <c r="O11" s="120">
        <v>103399</v>
      </c>
      <c r="P11" s="55">
        <v>135.6657394772751</v>
      </c>
      <c r="Q11" s="186"/>
      <c r="R11" s="216"/>
      <c r="S11" s="215"/>
      <c r="T11" s="202"/>
      <c r="U11" s="217"/>
      <c r="V11" s="216"/>
      <c r="W11" s="215"/>
      <c r="X11" s="218"/>
      <c r="Y11" s="201"/>
      <c r="Z11" s="214"/>
      <c r="AA11" s="202"/>
      <c r="AB11" s="219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GX11" s="120">
        <v>86</v>
      </c>
      <c r="GY11" s="120">
        <v>86</v>
      </c>
      <c r="GZ11" s="120">
        <v>1019</v>
      </c>
      <c r="HA11" s="120">
        <v>1007</v>
      </c>
      <c r="HB11" s="120">
        <v>102500</v>
      </c>
    </row>
    <row r="12" spans="1:210" s="44" customFormat="1" ht="12" customHeight="1">
      <c r="A12" s="160">
        <v>306010102000000</v>
      </c>
      <c r="B12" s="49">
        <v>2</v>
      </c>
      <c r="C12" s="50" t="s">
        <v>37</v>
      </c>
      <c r="D12" s="51"/>
      <c r="E12" s="52">
        <v>20</v>
      </c>
      <c r="F12" s="52">
        <v>20</v>
      </c>
      <c r="G12" s="53">
        <v>100</v>
      </c>
      <c r="H12" s="54">
        <v>0</v>
      </c>
      <c r="I12" s="52">
        <v>145</v>
      </c>
      <c r="J12" s="52">
        <v>137</v>
      </c>
      <c r="K12" s="53">
        <v>94.48275862068965</v>
      </c>
      <c r="L12" s="54">
        <v>8</v>
      </c>
      <c r="M12" s="133">
        <v>5717</v>
      </c>
      <c r="N12" s="120">
        <v>5683</v>
      </c>
      <c r="O12" s="120">
        <v>6114</v>
      </c>
      <c r="P12" s="55">
        <v>106.94420150428547</v>
      </c>
      <c r="Q12" s="186"/>
      <c r="R12" s="216"/>
      <c r="S12" s="215"/>
      <c r="T12" s="202"/>
      <c r="U12" s="203"/>
      <c r="V12" s="216"/>
      <c r="W12" s="215"/>
      <c r="X12" s="218"/>
      <c r="Y12" s="201"/>
      <c r="Z12" s="214"/>
      <c r="AA12" s="202"/>
      <c r="AB12" s="219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GX12" s="120">
        <v>20</v>
      </c>
      <c r="GY12" s="120">
        <v>20</v>
      </c>
      <c r="GZ12" s="120">
        <v>146</v>
      </c>
      <c r="HA12" s="120">
        <v>146</v>
      </c>
      <c r="HB12" s="120">
        <v>5900</v>
      </c>
    </row>
    <row r="13" spans="1:210" s="44" customFormat="1" ht="12" customHeight="1">
      <c r="A13" s="161"/>
      <c r="B13" s="56" t="s">
        <v>74</v>
      </c>
      <c r="C13" s="50"/>
      <c r="D13" s="51"/>
      <c r="E13" s="52"/>
      <c r="F13" s="52"/>
      <c r="G13" s="53"/>
      <c r="H13" s="54"/>
      <c r="I13" s="52"/>
      <c r="J13" s="52"/>
      <c r="K13" s="53"/>
      <c r="L13" s="54"/>
      <c r="M13" s="133"/>
      <c r="N13" s="120"/>
      <c r="O13" s="120"/>
      <c r="P13" s="55"/>
      <c r="Q13" s="186"/>
      <c r="R13" s="216"/>
      <c r="S13" s="215"/>
      <c r="T13" s="202"/>
      <c r="U13" s="203"/>
      <c r="V13" s="216"/>
      <c r="W13" s="215"/>
      <c r="X13" s="218"/>
      <c r="Y13" s="201"/>
      <c r="Z13" s="214"/>
      <c r="AA13" s="202"/>
      <c r="AB13" s="219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GX13" s="120"/>
      <c r="GY13" s="120"/>
      <c r="GZ13" s="120"/>
      <c r="HA13" s="120"/>
      <c r="HB13" s="120"/>
    </row>
    <row r="14" spans="1:210" s="44" customFormat="1" ht="12" customHeight="1">
      <c r="A14" s="160">
        <v>306010201000000</v>
      </c>
      <c r="B14" s="49">
        <v>3</v>
      </c>
      <c r="C14" s="50" t="s">
        <v>49</v>
      </c>
      <c r="D14" s="51"/>
      <c r="E14" s="52">
        <v>25</v>
      </c>
      <c r="F14" s="52">
        <v>25</v>
      </c>
      <c r="G14" s="53">
        <v>100</v>
      </c>
      <c r="H14" s="54">
        <v>0</v>
      </c>
      <c r="I14" s="52">
        <v>211</v>
      </c>
      <c r="J14" s="52">
        <v>201</v>
      </c>
      <c r="K14" s="53">
        <v>95.260663507109</v>
      </c>
      <c r="L14" s="54">
        <v>10</v>
      </c>
      <c r="M14" s="133">
        <v>13924</v>
      </c>
      <c r="N14" s="120">
        <v>12834</v>
      </c>
      <c r="O14" s="120">
        <v>13347</v>
      </c>
      <c r="P14" s="55">
        <v>95.85607584027578</v>
      </c>
      <c r="Q14" s="186"/>
      <c r="R14" s="220"/>
      <c r="S14" s="215"/>
      <c r="T14" s="202"/>
      <c r="U14" s="203"/>
      <c r="V14" s="220"/>
      <c r="W14" s="215"/>
      <c r="X14" s="218"/>
      <c r="Y14" s="201"/>
      <c r="Z14" s="214"/>
      <c r="AA14" s="202"/>
      <c r="AB14" s="219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GX14" s="120">
        <v>25</v>
      </c>
      <c r="GY14" s="120">
        <v>25</v>
      </c>
      <c r="GZ14" s="120">
        <v>211</v>
      </c>
      <c r="HA14" s="120">
        <v>210</v>
      </c>
      <c r="HB14" s="120">
        <v>14400</v>
      </c>
    </row>
    <row r="15" spans="1:210" s="44" customFormat="1" ht="12" customHeight="1">
      <c r="A15" s="160">
        <v>306010203000000</v>
      </c>
      <c r="B15" s="49">
        <v>4</v>
      </c>
      <c r="C15" s="50" t="s">
        <v>75</v>
      </c>
      <c r="D15" s="51"/>
      <c r="E15" s="52">
        <v>31</v>
      </c>
      <c r="F15" s="52">
        <v>31</v>
      </c>
      <c r="G15" s="53">
        <v>100</v>
      </c>
      <c r="H15" s="54">
        <v>0</v>
      </c>
      <c r="I15" s="52">
        <v>199</v>
      </c>
      <c r="J15" s="52">
        <v>197</v>
      </c>
      <c r="K15" s="53">
        <v>98.99497487437185</v>
      </c>
      <c r="L15" s="54">
        <v>2</v>
      </c>
      <c r="M15" s="133">
        <v>16698</v>
      </c>
      <c r="N15" s="120">
        <v>19056</v>
      </c>
      <c r="O15" s="120">
        <v>19535</v>
      </c>
      <c r="P15" s="55">
        <v>116.99005868966343</v>
      </c>
      <c r="Q15" s="186"/>
      <c r="R15" s="216"/>
      <c r="S15" s="215"/>
      <c r="T15" s="202"/>
      <c r="U15" s="203"/>
      <c r="V15" s="216"/>
      <c r="W15" s="215"/>
      <c r="X15" s="218"/>
      <c r="Y15" s="201"/>
      <c r="Z15" s="214"/>
      <c r="AA15" s="202"/>
      <c r="AB15" s="219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GX15" s="120">
        <v>31</v>
      </c>
      <c r="GY15" s="120">
        <v>31</v>
      </c>
      <c r="GZ15" s="120">
        <v>218</v>
      </c>
      <c r="HA15" s="120">
        <v>213</v>
      </c>
      <c r="HB15" s="120">
        <v>19800</v>
      </c>
    </row>
    <row r="16" spans="1:210" s="44" customFormat="1" ht="12" customHeight="1">
      <c r="A16" s="160">
        <v>306010202000000</v>
      </c>
      <c r="B16" s="49">
        <v>5</v>
      </c>
      <c r="C16" s="50" t="s">
        <v>55</v>
      </c>
      <c r="D16" s="51"/>
      <c r="E16" s="52">
        <v>8</v>
      </c>
      <c r="F16" s="52">
        <v>8</v>
      </c>
      <c r="G16" s="53">
        <v>100</v>
      </c>
      <c r="H16" s="54">
        <v>0</v>
      </c>
      <c r="I16" s="52">
        <v>79</v>
      </c>
      <c r="J16" s="52">
        <v>73</v>
      </c>
      <c r="K16" s="53">
        <v>92.40506329113924</v>
      </c>
      <c r="L16" s="54">
        <v>6</v>
      </c>
      <c r="M16" s="133">
        <v>4711</v>
      </c>
      <c r="N16" s="120">
        <v>4212</v>
      </c>
      <c r="O16" s="120">
        <v>4401</v>
      </c>
      <c r="P16" s="55">
        <v>93.41965612396518</v>
      </c>
      <c r="Q16" s="186"/>
      <c r="R16" s="213"/>
      <c r="S16" s="215"/>
      <c r="T16" s="202"/>
      <c r="U16" s="203"/>
      <c r="V16" s="213"/>
      <c r="W16" s="215"/>
      <c r="X16" s="218"/>
      <c r="Y16" s="201"/>
      <c r="Z16" s="214"/>
      <c r="AA16" s="202"/>
      <c r="AB16" s="219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GX16" s="120">
        <v>8</v>
      </c>
      <c r="GY16" s="120">
        <v>8</v>
      </c>
      <c r="GZ16" s="120">
        <v>77</v>
      </c>
      <c r="HA16" s="120">
        <v>77</v>
      </c>
      <c r="HB16" s="120">
        <v>4800</v>
      </c>
    </row>
    <row r="17" spans="1:210" s="44" customFormat="1" ht="12" customHeight="1">
      <c r="A17" s="160">
        <v>306010204000000</v>
      </c>
      <c r="B17" s="49">
        <v>6</v>
      </c>
      <c r="C17" s="50" t="s">
        <v>35</v>
      </c>
      <c r="D17" s="51"/>
      <c r="E17" s="52">
        <v>15</v>
      </c>
      <c r="F17" s="52">
        <v>15</v>
      </c>
      <c r="G17" s="53">
        <v>100</v>
      </c>
      <c r="H17" s="54">
        <v>0</v>
      </c>
      <c r="I17" s="52">
        <v>98</v>
      </c>
      <c r="J17" s="52">
        <v>97</v>
      </c>
      <c r="K17" s="53">
        <v>98.9795918367347</v>
      </c>
      <c r="L17" s="54">
        <v>1</v>
      </c>
      <c r="M17" s="133">
        <v>5155</v>
      </c>
      <c r="N17" s="120">
        <v>5666</v>
      </c>
      <c r="O17" s="120">
        <v>5797</v>
      </c>
      <c r="P17" s="55">
        <v>112.45392822502424</v>
      </c>
      <c r="Q17" s="186"/>
      <c r="R17" s="216"/>
      <c r="S17" s="215"/>
      <c r="T17" s="202"/>
      <c r="U17" s="203"/>
      <c r="V17" s="216"/>
      <c r="W17" s="215"/>
      <c r="X17" s="218"/>
      <c r="Y17" s="201"/>
      <c r="Z17" s="214"/>
      <c r="AA17" s="202"/>
      <c r="AB17" s="219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GX17" s="120">
        <v>15</v>
      </c>
      <c r="GY17" s="120">
        <v>15</v>
      </c>
      <c r="GZ17" s="120">
        <v>102</v>
      </c>
      <c r="HA17" s="120">
        <v>102</v>
      </c>
      <c r="HB17" s="120">
        <v>5700</v>
      </c>
    </row>
    <row r="18" spans="1:210" s="44" customFormat="1" ht="12" customHeight="1">
      <c r="A18" s="160">
        <v>306010205000000</v>
      </c>
      <c r="B18" s="49">
        <v>7</v>
      </c>
      <c r="C18" s="50" t="s">
        <v>36</v>
      </c>
      <c r="D18" s="51"/>
      <c r="E18" s="52">
        <v>11</v>
      </c>
      <c r="F18" s="52">
        <v>11</v>
      </c>
      <c r="G18" s="53">
        <v>100</v>
      </c>
      <c r="H18" s="54">
        <v>0</v>
      </c>
      <c r="I18" s="52">
        <v>61</v>
      </c>
      <c r="J18" s="52">
        <v>61</v>
      </c>
      <c r="K18" s="53">
        <v>100</v>
      </c>
      <c r="L18" s="54">
        <v>0</v>
      </c>
      <c r="M18" s="133">
        <v>4358</v>
      </c>
      <c r="N18" s="120">
        <v>5476</v>
      </c>
      <c r="O18" s="120">
        <v>5761</v>
      </c>
      <c r="P18" s="55">
        <v>132.19366681964203</v>
      </c>
      <c r="Q18" s="186"/>
      <c r="R18" s="216"/>
      <c r="S18" s="215"/>
      <c r="T18" s="202"/>
      <c r="U18" s="203"/>
      <c r="V18" s="216"/>
      <c r="W18" s="215"/>
      <c r="X18" s="218"/>
      <c r="Y18" s="201"/>
      <c r="Z18" s="214"/>
      <c r="AA18" s="202"/>
      <c r="AB18" s="219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GX18" s="120">
        <v>11</v>
      </c>
      <c r="GY18" s="120">
        <v>11</v>
      </c>
      <c r="GZ18" s="120">
        <v>63</v>
      </c>
      <c r="HA18" s="120">
        <v>63</v>
      </c>
      <c r="HB18" s="120">
        <v>5600</v>
      </c>
    </row>
    <row r="19" spans="1:210" s="44" customFormat="1" ht="12" customHeight="1">
      <c r="A19" s="160">
        <v>306010206000000</v>
      </c>
      <c r="B19" s="49">
        <v>8</v>
      </c>
      <c r="C19" s="50" t="s">
        <v>7</v>
      </c>
      <c r="D19" s="51"/>
      <c r="E19" s="52">
        <v>8</v>
      </c>
      <c r="F19" s="52">
        <v>8</v>
      </c>
      <c r="G19" s="53">
        <v>100</v>
      </c>
      <c r="H19" s="54">
        <v>0</v>
      </c>
      <c r="I19" s="52">
        <v>59</v>
      </c>
      <c r="J19" s="52">
        <v>59</v>
      </c>
      <c r="K19" s="53">
        <v>100</v>
      </c>
      <c r="L19" s="54">
        <v>0</v>
      </c>
      <c r="M19" s="133">
        <v>4481</v>
      </c>
      <c r="N19" s="120">
        <v>4686</v>
      </c>
      <c r="O19" s="120">
        <v>4777</v>
      </c>
      <c r="P19" s="55">
        <v>106.60566837759428</v>
      </c>
      <c r="Q19" s="186"/>
      <c r="R19" s="216"/>
      <c r="S19" s="215"/>
      <c r="T19" s="202"/>
      <c r="U19" s="203"/>
      <c r="V19" s="216"/>
      <c r="W19" s="215"/>
      <c r="X19" s="218"/>
      <c r="Y19" s="201"/>
      <c r="Z19" s="214"/>
      <c r="AA19" s="202"/>
      <c r="AB19" s="219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GX19" s="120">
        <v>8</v>
      </c>
      <c r="GY19" s="120">
        <v>8</v>
      </c>
      <c r="GZ19" s="120">
        <v>60</v>
      </c>
      <c r="HA19" s="120">
        <v>58</v>
      </c>
      <c r="HB19" s="120">
        <v>5000</v>
      </c>
    </row>
    <row r="20" spans="1:210" s="44" customFormat="1" ht="12" customHeight="1">
      <c r="A20" s="160">
        <v>306010207000000</v>
      </c>
      <c r="B20" s="49">
        <v>9</v>
      </c>
      <c r="C20" s="50" t="s">
        <v>38</v>
      </c>
      <c r="D20" s="51"/>
      <c r="E20" s="52">
        <v>19</v>
      </c>
      <c r="F20" s="52">
        <v>19</v>
      </c>
      <c r="G20" s="53">
        <v>100</v>
      </c>
      <c r="H20" s="54">
        <v>0</v>
      </c>
      <c r="I20" s="52">
        <v>119</v>
      </c>
      <c r="J20" s="52">
        <v>117</v>
      </c>
      <c r="K20" s="53">
        <v>98.31932773109243</v>
      </c>
      <c r="L20" s="54">
        <v>2</v>
      </c>
      <c r="M20" s="133">
        <v>9155</v>
      </c>
      <c r="N20" s="120">
        <v>10656</v>
      </c>
      <c r="O20" s="120">
        <v>11054</v>
      </c>
      <c r="P20" s="55">
        <v>120.74276351720373</v>
      </c>
      <c r="Q20" s="186"/>
      <c r="R20" s="216"/>
      <c r="S20" s="215"/>
      <c r="T20" s="202"/>
      <c r="U20" s="203"/>
      <c r="V20" s="216"/>
      <c r="W20" s="215"/>
      <c r="X20" s="218"/>
      <c r="Y20" s="201"/>
      <c r="Z20" s="214"/>
      <c r="AA20" s="202"/>
      <c r="AB20" s="219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GX20" s="120">
        <v>19</v>
      </c>
      <c r="GY20" s="120">
        <v>19</v>
      </c>
      <c r="GZ20" s="120">
        <v>121</v>
      </c>
      <c r="HA20" s="120">
        <v>120</v>
      </c>
      <c r="HB20" s="120">
        <v>10900</v>
      </c>
    </row>
    <row r="21" spans="1:210" s="44" customFormat="1" ht="12" customHeight="1">
      <c r="A21" s="160">
        <v>306010208000000</v>
      </c>
      <c r="B21" s="49">
        <v>10</v>
      </c>
      <c r="C21" s="57" t="s">
        <v>76</v>
      </c>
      <c r="D21" s="51"/>
      <c r="E21" s="52">
        <v>8</v>
      </c>
      <c r="F21" s="52">
        <v>8</v>
      </c>
      <c r="G21" s="53">
        <v>100</v>
      </c>
      <c r="H21" s="54">
        <v>0</v>
      </c>
      <c r="I21" s="52">
        <v>62</v>
      </c>
      <c r="J21" s="52">
        <v>62</v>
      </c>
      <c r="K21" s="53">
        <v>100</v>
      </c>
      <c r="L21" s="54">
        <v>0</v>
      </c>
      <c r="M21" s="133">
        <v>3507</v>
      </c>
      <c r="N21" s="120">
        <v>3475</v>
      </c>
      <c r="O21" s="120">
        <v>3567</v>
      </c>
      <c r="P21" s="55">
        <v>101.71086398631309</v>
      </c>
      <c r="Q21" s="186"/>
      <c r="R21" s="216"/>
      <c r="S21" s="215"/>
      <c r="T21" s="202"/>
      <c r="U21" s="203"/>
      <c r="V21" s="216"/>
      <c r="W21" s="215"/>
      <c r="X21" s="218"/>
      <c r="Y21" s="201"/>
      <c r="Z21" s="214"/>
      <c r="AA21" s="202"/>
      <c r="AB21" s="219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GX21" s="120">
        <v>8</v>
      </c>
      <c r="GY21" s="120">
        <v>8</v>
      </c>
      <c r="GZ21" s="120">
        <v>59</v>
      </c>
      <c r="HA21" s="120">
        <v>57</v>
      </c>
      <c r="HB21" s="120">
        <v>3600</v>
      </c>
    </row>
    <row r="22" spans="1:210" s="44" customFormat="1" ht="12" customHeight="1">
      <c r="A22" s="160">
        <v>306010209000000</v>
      </c>
      <c r="B22" s="49">
        <v>11</v>
      </c>
      <c r="C22" s="50" t="s">
        <v>26</v>
      </c>
      <c r="D22" s="51"/>
      <c r="E22" s="52">
        <v>9</v>
      </c>
      <c r="F22" s="52">
        <v>9</v>
      </c>
      <c r="G22" s="53">
        <v>100</v>
      </c>
      <c r="H22" s="54">
        <v>0</v>
      </c>
      <c r="I22" s="52">
        <v>62</v>
      </c>
      <c r="J22" s="52">
        <v>60</v>
      </c>
      <c r="K22" s="53">
        <v>96.7741935483871</v>
      </c>
      <c r="L22" s="54">
        <v>2</v>
      </c>
      <c r="M22" s="133">
        <v>4681</v>
      </c>
      <c r="N22" s="120">
        <v>3948</v>
      </c>
      <c r="O22" s="120">
        <v>4076</v>
      </c>
      <c r="P22" s="55">
        <v>87.07541123691519</v>
      </c>
      <c r="Q22" s="186"/>
      <c r="R22" s="213"/>
      <c r="S22" s="215"/>
      <c r="T22" s="202"/>
      <c r="U22" s="203"/>
      <c r="V22" s="213"/>
      <c r="W22" s="215"/>
      <c r="X22" s="218"/>
      <c r="Y22" s="201"/>
      <c r="Z22" s="214"/>
      <c r="AA22" s="202"/>
      <c r="AB22" s="219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GX22" s="120">
        <v>9</v>
      </c>
      <c r="GY22" s="120">
        <v>9</v>
      </c>
      <c r="GZ22" s="120">
        <v>66</v>
      </c>
      <c r="HA22" s="120">
        <v>66</v>
      </c>
      <c r="HB22" s="120">
        <v>4500</v>
      </c>
    </row>
    <row r="23" spans="1:210" s="44" customFormat="1" ht="12" customHeight="1">
      <c r="A23" s="160">
        <v>306010210000000</v>
      </c>
      <c r="B23" s="49">
        <v>12</v>
      </c>
      <c r="C23" s="50" t="s">
        <v>39</v>
      </c>
      <c r="D23" s="58"/>
      <c r="E23" s="52">
        <v>13</v>
      </c>
      <c r="F23" s="52">
        <v>13</v>
      </c>
      <c r="G23" s="53">
        <v>100</v>
      </c>
      <c r="H23" s="54">
        <v>0</v>
      </c>
      <c r="I23" s="52">
        <v>71</v>
      </c>
      <c r="J23" s="52">
        <v>70</v>
      </c>
      <c r="K23" s="53">
        <v>98.59154929577466</v>
      </c>
      <c r="L23" s="54">
        <v>1</v>
      </c>
      <c r="M23" s="133">
        <v>5254</v>
      </c>
      <c r="N23" s="121">
        <v>4221</v>
      </c>
      <c r="O23" s="121">
        <v>4421</v>
      </c>
      <c r="P23" s="55">
        <v>84.14541301865246</v>
      </c>
      <c r="Q23" s="186"/>
      <c r="R23" s="213"/>
      <c r="S23" s="215"/>
      <c r="T23" s="202"/>
      <c r="U23" s="203"/>
      <c r="V23" s="213"/>
      <c r="W23" s="215"/>
      <c r="X23" s="218"/>
      <c r="Y23" s="201"/>
      <c r="Z23" s="214"/>
      <c r="AA23" s="202"/>
      <c r="AB23" s="219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GX23" s="121">
        <v>13</v>
      </c>
      <c r="GY23" s="121">
        <v>13</v>
      </c>
      <c r="GZ23" s="121">
        <v>75</v>
      </c>
      <c r="HA23" s="121">
        <v>75</v>
      </c>
      <c r="HB23" s="121">
        <v>5400</v>
      </c>
    </row>
    <row r="24" spans="1:210" s="44" customFormat="1" ht="14.25" customHeight="1">
      <c r="A24" s="162"/>
      <c r="B24" s="303" t="s">
        <v>73</v>
      </c>
      <c r="C24" s="304"/>
      <c r="D24" s="305"/>
      <c r="E24" s="59">
        <v>253</v>
      </c>
      <c r="F24" s="59">
        <v>253</v>
      </c>
      <c r="G24" s="60">
        <v>100</v>
      </c>
      <c r="H24" s="61">
        <v>0</v>
      </c>
      <c r="I24" s="59">
        <v>2141</v>
      </c>
      <c r="J24" s="59">
        <v>2093</v>
      </c>
      <c r="K24" s="60">
        <v>97.75805698271836</v>
      </c>
      <c r="L24" s="61">
        <v>48</v>
      </c>
      <c r="M24" s="122">
        <v>153857</v>
      </c>
      <c r="N24" s="299">
        <f>SUM(N11:N23)</f>
        <v>181538</v>
      </c>
      <c r="O24" s="122">
        <v>186249</v>
      </c>
      <c r="P24" s="60">
        <v>121.05331574124025</v>
      </c>
      <c r="Q24" s="186"/>
      <c r="R24" s="222"/>
      <c r="S24" s="221"/>
      <c r="T24" s="223"/>
      <c r="U24" s="203"/>
      <c r="V24" s="222"/>
      <c r="W24" s="221"/>
      <c r="X24" s="224"/>
      <c r="Y24" s="201"/>
      <c r="Z24" s="214"/>
      <c r="AA24" s="202"/>
      <c r="AB24" s="219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GX24" s="122">
        <v>253</v>
      </c>
      <c r="GY24" s="122">
        <v>253</v>
      </c>
      <c r="GZ24" s="122">
        <v>2217</v>
      </c>
      <c r="HA24" s="122">
        <v>2194</v>
      </c>
      <c r="HB24" s="122">
        <v>188100</v>
      </c>
    </row>
    <row r="25" spans="3:210" s="44" customFormat="1" ht="12" customHeight="1">
      <c r="C25" s="50"/>
      <c r="D25" s="50"/>
      <c r="E25" s="62"/>
      <c r="F25" s="62"/>
      <c r="G25" s="63"/>
      <c r="H25" s="64"/>
      <c r="I25" s="64"/>
      <c r="J25" s="64"/>
      <c r="K25" s="64"/>
      <c r="L25" s="64"/>
      <c r="M25" s="177"/>
      <c r="N25" s="177"/>
      <c r="O25" s="123"/>
      <c r="P25" s="63"/>
      <c r="Q25" s="186"/>
      <c r="R25" s="225"/>
      <c r="S25" s="213"/>
      <c r="T25" s="202"/>
      <c r="U25" s="203"/>
      <c r="V25" s="225"/>
      <c r="W25" s="213"/>
      <c r="X25" s="226"/>
      <c r="Y25" s="201"/>
      <c r="Z25" s="214"/>
      <c r="AA25" s="202"/>
      <c r="AB25" s="219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GX25" s="65">
        <v>253</v>
      </c>
      <c r="GY25" s="65">
        <v>253</v>
      </c>
      <c r="GZ25" s="65">
        <v>2217</v>
      </c>
      <c r="HA25" s="65">
        <v>2194</v>
      </c>
      <c r="HB25" s="65">
        <v>188100</v>
      </c>
    </row>
    <row r="26" spans="1:210" s="66" customFormat="1" ht="15" customHeight="1">
      <c r="A26" s="306" t="s">
        <v>80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186"/>
      <c r="R26" s="227"/>
      <c r="S26" s="227"/>
      <c r="T26" s="198"/>
      <c r="U26" s="203"/>
      <c r="V26" s="227"/>
      <c r="W26" s="227"/>
      <c r="X26" s="227"/>
      <c r="Y26" s="227"/>
      <c r="Z26" s="214"/>
      <c r="AA26" s="202"/>
      <c r="AB26" s="219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GX26" s="140"/>
      <c r="GY26" s="140"/>
      <c r="GZ26" s="140"/>
      <c r="HA26" s="140"/>
      <c r="HB26" s="140"/>
    </row>
    <row r="27" spans="1:210" s="67" customFormat="1" ht="12" customHeight="1">
      <c r="A27" s="307" t="s">
        <v>81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186"/>
      <c r="R27" s="228"/>
      <c r="S27" s="228"/>
      <c r="T27" s="202"/>
      <c r="U27" s="203"/>
      <c r="V27" s="228"/>
      <c r="W27" s="228"/>
      <c r="X27" s="228"/>
      <c r="Y27" s="228"/>
      <c r="Z27" s="214"/>
      <c r="AA27" s="202"/>
      <c r="AB27" s="219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GX27" s="141"/>
      <c r="GY27" s="141"/>
      <c r="GZ27" s="141"/>
      <c r="HA27" s="141"/>
      <c r="HB27" s="141"/>
    </row>
    <row r="28" spans="1:210" s="67" customFormat="1" ht="12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89"/>
      <c r="N28" s="288"/>
      <c r="O28" s="118"/>
      <c r="P28" s="68"/>
      <c r="Q28" s="186"/>
      <c r="R28" s="229"/>
      <c r="S28" s="205"/>
      <c r="T28" s="207"/>
      <c r="U28" s="203"/>
      <c r="V28" s="229"/>
      <c r="W28" s="205"/>
      <c r="X28" s="229"/>
      <c r="Y28" s="228"/>
      <c r="Z28" s="214"/>
      <c r="AA28" s="202"/>
      <c r="AB28" s="219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GX28" s="141"/>
      <c r="GY28" s="141"/>
      <c r="GZ28" s="141"/>
      <c r="HA28" s="141"/>
      <c r="HB28" s="141"/>
    </row>
    <row r="29" spans="1:210" s="67" customFormat="1" ht="12" customHeight="1">
      <c r="A29" s="308" t="s">
        <v>136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186"/>
      <c r="R29" s="228"/>
      <c r="S29" s="228"/>
      <c r="T29" s="202"/>
      <c r="U29" s="203"/>
      <c r="V29" s="228"/>
      <c r="W29" s="228"/>
      <c r="X29" s="228"/>
      <c r="Y29" s="228"/>
      <c r="Z29" s="214"/>
      <c r="AA29" s="202"/>
      <c r="AB29" s="219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GX29" s="141"/>
      <c r="GY29" s="141"/>
      <c r="GZ29" s="141"/>
      <c r="HA29" s="141"/>
      <c r="HB29" s="141"/>
    </row>
    <row r="30" spans="1:210" s="67" customFormat="1" ht="12" customHeight="1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186"/>
      <c r="R30" s="228"/>
      <c r="S30" s="228"/>
      <c r="T30" s="202"/>
      <c r="U30" s="203"/>
      <c r="V30" s="228"/>
      <c r="W30" s="228"/>
      <c r="X30" s="228"/>
      <c r="Y30" s="228"/>
      <c r="Z30" s="214"/>
      <c r="AA30" s="202"/>
      <c r="AB30" s="219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GX30" s="141"/>
      <c r="GY30" s="141"/>
      <c r="GZ30" s="141"/>
      <c r="HA30" s="141"/>
      <c r="HB30" s="141"/>
    </row>
    <row r="31" spans="1:210" s="67" customFormat="1" ht="12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191"/>
      <c r="N31" s="290"/>
      <c r="O31" s="118"/>
      <c r="P31" s="46"/>
      <c r="Q31" s="186"/>
      <c r="R31" s="208"/>
      <c r="S31" s="205"/>
      <c r="T31" s="207"/>
      <c r="U31" s="203"/>
      <c r="V31" s="208"/>
      <c r="W31" s="205"/>
      <c r="X31" s="208"/>
      <c r="Y31" s="228"/>
      <c r="Z31" s="214"/>
      <c r="AA31" s="202"/>
      <c r="AB31" s="219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GX31" s="141"/>
      <c r="GY31" s="141"/>
      <c r="GZ31" s="141"/>
      <c r="HA31" s="141"/>
      <c r="HB31" s="141"/>
    </row>
    <row r="32" spans="1:41" s="180" customFormat="1" ht="12" customHeight="1">
      <c r="A32" s="313" t="s">
        <v>145</v>
      </c>
      <c r="B32" s="318" t="s">
        <v>66</v>
      </c>
      <c r="C32" s="319"/>
      <c r="D32" s="313" t="s">
        <v>146</v>
      </c>
      <c r="E32" s="311" t="s">
        <v>103</v>
      </c>
      <c r="F32" s="322"/>
      <c r="G32" s="322"/>
      <c r="H32" s="312"/>
      <c r="I32" s="311" t="s">
        <v>67</v>
      </c>
      <c r="J32" s="322"/>
      <c r="K32" s="322"/>
      <c r="L32" s="312"/>
      <c r="M32" s="311" t="s">
        <v>104</v>
      </c>
      <c r="N32" s="322"/>
      <c r="O32" s="322"/>
      <c r="P32" s="312"/>
      <c r="Q32" s="186"/>
      <c r="R32" s="361"/>
      <c r="S32" s="361"/>
      <c r="T32" s="361"/>
      <c r="U32" s="203"/>
      <c r="V32" s="361"/>
      <c r="W32" s="361"/>
      <c r="X32" s="361"/>
      <c r="Y32" s="209"/>
      <c r="Z32" s="214"/>
      <c r="AA32" s="202"/>
      <c r="AB32" s="21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</row>
    <row r="33" spans="1:41" s="180" customFormat="1" ht="12" customHeight="1">
      <c r="A33" s="325"/>
      <c r="B33" s="320"/>
      <c r="C33" s="321"/>
      <c r="D33" s="325"/>
      <c r="E33" s="309" t="s">
        <v>68</v>
      </c>
      <c r="F33" s="311" t="s">
        <v>69</v>
      </c>
      <c r="G33" s="312"/>
      <c r="H33" s="309" t="s">
        <v>70</v>
      </c>
      <c r="I33" s="309" t="s">
        <v>68</v>
      </c>
      <c r="J33" s="311" t="s">
        <v>69</v>
      </c>
      <c r="K33" s="312"/>
      <c r="L33" s="309" t="s">
        <v>70</v>
      </c>
      <c r="M33" s="313" t="s">
        <v>147</v>
      </c>
      <c r="N33" s="300" t="s">
        <v>107</v>
      </c>
      <c r="O33" s="301"/>
      <c r="P33" s="302"/>
      <c r="Q33" s="186"/>
      <c r="R33" s="362"/>
      <c r="S33" s="361"/>
      <c r="T33" s="361"/>
      <c r="U33" s="203"/>
      <c r="V33" s="362"/>
      <c r="W33" s="361"/>
      <c r="X33" s="361"/>
      <c r="Y33" s="209"/>
      <c r="Z33" s="214"/>
      <c r="AA33" s="202"/>
      <c r="AB33" s="21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</row>
    <row r="34" spans="1:41" s="180" customFormat="1" ht="22.5">
      <c r="A34" s="314"/>
      <c r="B34" s="323" t="s">
        <v>137</v>
      </c>
      <c r="C34" s="324"/>
      <c r="D34" s="314"/>
      <c r="E34" s="310"/>
      <c r="F34" s="181" t="s">
        <v>109</v>
      </c>
      <c r="G34" s="182" t="s">
        <v>71</v>
      </c>
      <c r="H34" s="310"/>
      <c r="I34" s="310"/>
      <c r="J34" s="181" t="s">
        <v>109</v>
      </c>
      <c r="K34" s="182" t="s">
        <v>71</v>
      </c>
      <c r="L34" s="310"/>
      <c r="M34" s="314"/>
      <c r="N34" s="297" t="s">
        <v>156</v>
      </c>
      <c r="O34" s="297" t="s">
        <v>157</v>
      </c>
      <c r="P34" s="298" t="s">
        <v>71</v>
      </c>
      <c r="Q34" s="186"/>
      <c r="R34" s="362"/>
      <c r="S34" s="210"/>
      <c r="T34" s="211"/>
      <c r="U34" s="203"/>
      <c r="V34" s="362"/>
      <c r="W34" s="210"/>
      <c r="X34" s="212"/>
      <c r="Y34" s="209"/>
      <c r="Z34" s="214"/>
      <c r="AA34" s="202"/>
      <c r="AB34" s="21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</row>
    <row r="35" spans="1:210" s="67" customFormat="1" ht="12" customHeight="1">
      <c r="A35" s="163"/>
      <c r="B35" s="69" t="s">
        <v>72</v>
      </c>
      <c r="D35" s="70"/>
      <c r="E35" s="70"/>
      <c r="F35" s="70"/>
      <c r="G35" s="70"/>
      <c r="H35" s="70"/>
      <c r="I35" s="70"/>
      <c r="J35" s="70"/>
      <c r="K35" s="70"/>
      <c r="L35" s="70"/>
      <c r="M35" s="156"/>
      <c r="N35" s="156"/>
      <c r="O35" s="119"/>
      <c r="P35" s="70"/>
      <c r="Q35" s="186"/>
      <c r="R35" s="214"/>
      <c r="S35" s="213"/>
      <c r="T35" s="202"/>
      <c r="U35" s="203"/>
      <c r="V35" s="214"/>
      <c r="W35" s="213"/>
      <c r="X35" s="228"/>
      <c r="Y35" s="228"/>
      <c r="Z35" s="214"/>
      <c r="AA35" s="202"/>
      <c r="AB35" s="219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GX35" s="141"/>
      <c r="GY35" s="141"/>
      <c r="GZ35" s="141"/>
      <c r="HA35" s="141"/>
      <c r="HB35" s="141"/>
    </row>
    <row r="36" spans="1:210" s="67" customFormat="1" ht="12" customHeight="1">
      <c r="A36" s="160">
        <v>306020101000000</v>
      </c>
      <c r="B36" s="71">
        <v>1</v>
      </c>
      <c r="C36" s="50" t="s">
        <v>79</v>
      </c>
      <c r="D36" s="51"/>
      <c r="E36" s="52">
        <v>43</v>
      </c>
      <c r="F36" s="52">
        <v>43</v>
      </c>
      <c r="G36" s="53">
        <v>100</v>
      </c>
      <c r="H36" s="54">
        <v>0</v>
      </c>
      <c r="I36" s="52">
        <v>416</v>
      </c>
      <c r="J36" s="52">
        <v>385</v>
      </c>
      <c r="K36" s="53">
        <v>92.54807692307693</v>
      </c>
      <c r="L36" s="54">
        <v>31</v>
      </c>
      <c r="M36" s="133">
        <v>22658</v>
      </c>
      <c r="N36" s="124">
        <v>28630</v>
      </c>
      <c r="O36" s="124">
        <v>29478</v>
      </c>
      <c r="P36" s="55">
        <v>130.09974401977226</v>
      </c>
      <c r="Q36" s="186"/>
      <c r="R36" s="216"/>
      <c r="S36" s="230"/>
      <c r="T36" s="202"/>
      <c r="U36" s="231"/>
      <c r="V36" s="216"/>
      <c r="W36" s="230"/>
      <c r="X36" s="218"/>
      <c r="Y36" s="228"/>
      <c r="Z36" s="214"/>
      <c r="AA36" s="202"/>
      <c r="AB36" s="219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GX36" s="124">
        <v>43</v>
      </c>
      <c r="GY36" s="124">
        <v>43</v>
      </c>
      <c r="GZ36" s="124">
        <v>408</v>
      </c>
      <c r="HA36" s="124">
        <v>408</v>
      </c>
      <c r="HB36" s="124">
        <v>29478</v>
      </c>
    </row>
    <row r="37" spans="1:210" s="67" customFormat="1" ht="12" customHeight="1">
      <c r="A37" s="160">
        <v>306020102000000</v>
      </c>
      <c r="B37" s="71">
        <v>2</v>
      </c>
      <c r="C37" s="50" t="s">
        <v>45</v>
      </c>
      <c r="D37" s="51"/>
      <c r="E37" s="52">
        <v>47</v>
      </c>
      <c r="F37" s="52">
        <v>47</v>
      </c>
      <c r="G37" s="53">
        <v>100</v>
      </c>
      <c r="H37" s="54">
        <v>0</v>
      </c>
      <c r="I37" s="52">
        <v>305</v>
      </c>
      <c r="J37" s="52">
        <v>288</v>
      </c>
      <c r="K37" s="53">
        <v>94.42622950819673</v>
      </c>
      <c r="L37" s="54">
        <v>17</v>
      </c>
      <c r="M37" s="133">
        <v>11654</v>
      </c>
      <c r="N37" s="124">
        <v>12835</v>
      </c>
      <c r="O37" s="124">
        <v>13070</v>
      </c>
      <c r="P37" s="55">
        <v>112.15033464904754</v>
      </c>
      <c r="Q37" s="186"/>
      <c r="R37" s="216"/>
      <c r="S37" s="230"/>
      <c r="T37" s="202"/>
      <c r="U37" s="232"/>
      <c r="V37" s="216"/>
      <c r="W37" s="230"/>
      <c r="X37" s="218"/>
      <c r="Y37" s="228"/>
      <c r="Z37" s="214"/>
      <c r="AA37" s="202"/>
      <c r="AB37" s="219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GX37" s="124">
        <v>47</v>
      </c>
      <c r="GY37" s="124">
        <v>47</v>
      </c>
      <c r="GZ37" s="124">
        <v>309</v>
      </c>
      <c r="HA37" s="124">
        <v>302</v>
      </c>
      <c r="HB37" s="124">
        <v>13312</v>
      </c>
    </row>
    <row r="38" spans="1:210" s="67" customFormat="1" ht="12" customHeight="1">
      <c r="A38" s="160">
        <v>306020103000000</v>
      </c>
      <c r="B38" s="71">
        <v>3</v>
      </c>
      <c r="C38" s="50" t="s">
        <v>28</v>
      </c>
      <c r="D38" s="51"/>
      <c r="E38" s="52">
        <v>32</v>
      </c>
      <c r="F38" s="52">
        <v>32</v>
      </c>
      <c r="G38" s="53">
        <v>100</v>
      </c>
      <c r="H38" s="54">
        <v>0</v>
      </c>
      <c r="I38" s="52">
        <v>295</v>
      </c>
      <c r="J38" s="52">
        <v>282</v>
      </c>
      <c r="K38" s="53">
        <v>95.59322033898306</v>
      </c>
      <c r="L38" s="54">
        <v>13</v>
      </c>
      <c r="M38" s="133">
        <v>18423</v>
      </c>
      <c r="N38" s="124">
        <v>22768</v>
      </c>
      <c r="O38" s="124">
        <v>23278</v>
      </c>
      <c r="P38" s="55">
        <v>126.3529284047115</v>
      </c>
      <c r="Q38" s="186"/>
      <c r="R38" s="216"/>
      <c r="S38" s="230"/>
      <c r="T38" s="202"/>
      <c r="U38" s="233"/>
      <c r="V38" s="216"/>
      <c r="W38" s="230"/>
      <c r="X38" s="218"/>
      <c r="Y38" s="228"/>
      <c r="Z38" s="214"/>
      <c r="AA38" s="202"/>
      <c r="AB38" s="219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GX38" s="124">
        <v>32</v>
      </c>
      <c r="GY38" s="124">
        <v>32</v>
      </c>
      <c r="GZ38" s="124">
        <v>331</v>
      </c>
      <c r="HA38" s="124">
        <v>331</v>
      </c>
      <c r="HB38" s="124">
        <v>23278</v>
      </c>
    </row>
    <row r="39" spans="1:210" s="67" customFormat="1" ht="12" customHeight="1">
      <c r="A39" s="160">
        <v>306020104000000</v>
      </c>
      <c r="B39" s="71">
        <v>4</v>
      </c>
      <c r="C39" s="50" t="s">
        <v>29</v>
      </c>
      <c r="D39" s="51"/>
      <c r="E39" s="52">
        <v>25</v>
      </c>
      <c r="F39" s="52">
        <v>25</v>
      </c>
      <c r="G39" s="53">
        <v>100</v>
      </c>
      <c r="H39" s="54">
        <v>0</v>
      </c>
      <c r="I39" s="52">
        <v>159</v>
      </c>
      <c r="J39" s="52">
        <v>123</v>
      </c>
      <c r="K39" s="53">
        <v>77.35849056603774</v>
      </c>
      <c r="L39" s="54">
        <v>36</v>
      </c>
      <c r="M39" s="133">
        <v>6700</v>
      </c>
      <c r="N39" s="124">
        <v>6253</v>
      </c>
      <c r="O39" s="124">
        <v>6801</v>
      </c>
      <c r="P39" s="55">
        <v>101.50746268656717</v>
      </c>
      <c r="Q39" s="186"/>
      <c r="R39" s="213"/>
      <c r="S39" s="230"/>
      <c r="T39" s="202"/>
      <c r="U39" s="233"/>
      <c r="V39" s="213"/>
      <c r="W39" s="230"/>
      <c r="X39" s="218"/>
      <c r="Y39" s="228"/>
      <c r="Z39" s="214"/>
      <c r="AA39" s="202"/>
      <c r="AB39" s="219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GX39" s="124">
        <v>25</v>
      </c>
      <c r="GY39" s="124">
        <v>25</v>
      </c>
      <c r="GZ39" s="124">
        <v>124</v>
      </c>
      <c r="HA39" s="124">
        <v>105</v>
      </c>
      <c r="HB39" s="124">
        <v>7513</v>
      </c>
    </row>
    <row r="40" spans="1:210" s="67" customFormat="1" ht="12" customHeight="1">
      <c r="A40" s="160">
        <v>306020105000000</v>
      </c>
      <c r="B40" s="71">
        <v>5</v>
      </c>
      <c r="C40" s="50" t="s">
        <v>30</v>
      </c>
      <c r="D40" s="51"/>
      <c r="E40" s="52">
        <v>24</v>
      </c>
      <c r="F40" s="52">
        <v>24</v>
      </c>
      <c r="G40" s="53">
        <v>100</v>
      </c>
      <c r="H40" s="54">
        <v>0</v>
      </c>
      <c r="I40" s="52">
        <v>202</v>
      </c>
      <c r="J40" s="52">
        <v>189</v>
      </c>
      <c r="K40" s="53">
        <v>93.56435643564357</v>
      </c>
      <c r="L40" s="54">
        <v>13</v>
      </c>
      <c r="M40" s="133">
        <v>6644</v>
      </c>
      <c r="N40" s="124">
        <v>7306</v>
      </c>
      <c r="O40" s="124">
        <v>7566</v>
      </c>
      <c r="P40" s="55">
        <v>113.87718242022878</v>
      </c>
      <c r="Q40" s="186"/>
      <c r="R40" s="216"/>
      <c r="S40" s="230"/>
      <c r="T40" s="202"/>
      <c r="U40" s="233"/>
      <c r="V40" s="216"/>
      <c r="W40" s="230"/>
      <c r="X40" s="218"/>
      <c r="Y40" s="228"/>
      <c r="Z40" s="214"/>
      <c r="AA40" s="202"/>
      <c r="AB40" s="219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GX40" s="124">
        <v>24</v>
      </c>
      <c r="GY40" s="124">
        <v>24</v>
      </c>
      <c r="GZ40" s="124">
        <v>191</v>
      </c>
      <c r="HA40" s="124">
        <v>191</v>
      </c>
      <c r="HB40" s="124">
        <v>7566</v>
      </c>
    </row>
    <row r="41" spans="1:210" s="67" customFormat="1" ht="12" customHeight="1">
      <c r="A41" s="160">
        <v>306020106000000</v>
      </c>
      <c r="B41" s="71">
        <v>6</v>
      </c>
      <c r="C41" s="50" t="s">
        <v>31</v>
      </c>
      <c r="D41" s="51"/>
      <c r="E41" s="52">
        <v>16</v>
      </c>
      <c r="F41" s="52">
        <v>16</v>
      </c>
      <c r="G41" s="53">
        <v>100</v>
      </c>
      <c r="H41" s="54">
        <v>0</v>
      </c>
      <c r="I41" s="52">
        <v>124</v>
      </c>
      <c r="J41" s="52">
        <v>118</v>
      </c>
      <c r="K41" s="53">
        <v>95.16129032258065</v>
      </c>
      <c r="L41" s="54">
        <v>6</v>
      </c>
      <c r="M41" s="133">
        <v>8285</v>
      </c>
      <c r="N41" s="124">
        <v>8806</v>
      </c>
      <c r="O41" s="124">
        <v>9230</v>
      </c>
      <c r="P41" s="55">
        <v>111.40615570307786</v>
      </c>
      <c r="Q41" s="186"/>
      <c r="R41" s="216"/>
      <c r="S41" s="230"/>
      <c r="T41" s="202"/>
      <c r="U41" s="233"/>
      <c r="V41" s="216"/>
      <c r="W41" s="230"/>
      <c r="X41" s="218"/>
      <c r="Y41" s="228"/>
      <c r="Z41" s="214"/>
      <c r="AA41" s="202"/>
      <c r="AB41" s="219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GX41" s="124">
        <v>16</v>
      </c>
      <c r="GY41" s="124">
        <v>16</v>
      </c>
      <c r="GZ41" s="124">
        <v>132</v>
      </c>
      <c r="HA41" s="124">
        <v>127</v>
      </c>
      <c r="HB41" s="124">
        <v>9356</v>
      </c>
    </row>
    <row r="42" spans="1:210" s="67" customFormat="1" ht="12" customHeight="1">
      <c r="A42" s="161"/>
      <c r="B42" s="69" t="s">
        <v>74</v>
      </c>
      <c r="C42" s="50"/>
      <c r="D42" s="51"/>
      <c r="E42" s="52"/>
      <c r="F42" s="52"/>
      <c r="G42" s="53"/>
      <c r="H42" s="54"/>
      <c r="I42" s="52"/>
      <c r="J42" s="52"/>
      <c r="K42" s="53"/>
      <c r="L42" s="54"/>
      <c r="M42" s="133"/>
      <c r="N42" s="124"/>
      <c r="O42" s="124"/>
      <c r="P42" s="55"/>
      <c r="Q42" s="186"/>
      <c r="R42" s="216"/>
      <c r="S42" s="230"/>
      <c r="T42" s="202"/>
      <c r="U42" s="233"/>
      <c r="V42" s="216"/>
      <c r="W42" s="230"/>
      <c r="X42" s="218"/>
      <c r="Y42" s="228"/>
      <c r="Z42" s="214"/>
      <c r="AA42" s="202"/>
      <c r="AB42" s="219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GX42" s="124"/>
      <c r="GY42" s="124"/>
      <c r="GZ42" s="124"/>
      <c r="HA42" s="124"/>
      <c r="HB42" s="124"/>
    </row>
    <row r="43" spans="1:210" s="67" customFormat="1" ht="12" customHeight="1">
      <c r="A43" s="160">
        <v>306020202000000</v>
      </c>
      <c r="B43" s="71">
        <v>7</v>
      </c>
      <c r="C43" s="50" t="s">
        <v>27</v>
      </c>
      <c r="D43" s="51"/>
      <c r="E43" s="52">
        <v>10</v>
      </c>
      <c r="F43" s="52">
        <v>10</v>
      </c>
      <c r="G43" s="53">
        <v>100</v>
      </c>
      <c r="H43" s="54">
        <v>0</v>
      </c>
      <c r="I43" s="52">
        <v>109</v>
      </c>
      <c r="J43" s="52">
        <v>102</v>
      </c>
      <c r="K43" s="53">
        <v>93.57798165137615</v>
      </c>
      <c r="L43" s="54">
        <v>7</v>
      </c>
      <c r="M43" s="133">
        <v>10530</v>
      </c>
      <c r="N43" s="124">
        <v>9542</v>
      </c>
      <c r="O43" s="124">
        <v>9855</v>
      </c>
      <c r="P43" s="55">
        <v>93.58974358974359</v>
      </c>
      <c r="Q43" s="186"/>
      <c r="R43" s="213"/>
      <c r="S43" s="230"/>
      <c r="T43" s="202"/>
      <c r="U43" s="233"/>
      <c r="V43" s="213"/>
      <c r="W43" s="230"/>
      <c r="X43" s="218"/>
      <c r="Y43" s="228"/>
      <c r="Z43" s="214"/>
      <c r="AA43" s="202"/>
      <c r="AB43" s="219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GX43" s="124">
        <v>10</v>
      </c>
      <c r="GY43" s="124">
        <v>10</v>
      </c>
      <c r="GZ43" s="124">
        <v>115</v>
      </c>
      <c r="HA43" s="124">
        <v>115</v>
      </c>
      <c r="HB43" s="124">
        <v>9855</v>
      </c>
    </row>
    <row r="44" spans="1:210" s="67" customFormat="1" ht="12" customHeight="1">
      <c r="A44" s="160">
        <v>306020203000000</v>
      </c>
      <c r="B44" s="71">
        <v>8</v>
      </c>
      <c r="C44" s="50" t="s">
        <v>44</v>
      </c>
      <c r="D44" s="51"/>
      <c r="E44" s="52">
        <v>15</v>
      </c>
      <c r="F44" s="52">
        <v>15</v>
      </c>
      <c r="G44" s="53">
        <v>100</v>
      </c>
      <c r="H44" s="54">
        <v>0</v>
      </c>
      <c r="I44" s="52">
        <v>123</v>
      </c>
      <c r="J44" s="52">
        <v>96</v>
      </c>
      <c r="K44" s="53">
        <v>78.04878048780488</v>
      </c>
      <c r="L44" s="54">
        <v>27</v>
      </c>
      <c r="M44" s="133">
        <v>5297</v>
      </c>
      <c r="N44" s="124">
        <v>4821</v>
      </c>
      <c r="O44" s="124">
        <v>5328</v>
      </c>
      <c r="P44" s="55">
        <v>100.5852369265622</v>
      </c>
      <c r="Q44" s="186"/>
      <c r="R44" s="213"/>
      <c r="S44" s="230"/>
      <c r="T44" s="202"/>
      <c r="U44" s="233"/>
      <c r="V44" s="213"/>
      <c r="W44" s="230"/>
      <c r="X44" s="218"/>
      <c r="Y44" s="228"/>
      <c r="Z44" s="214"/>
      <c r="AA44" s="202"/>
      <c r="AB44" s="219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GX44" s="124">
        <v>15</v>
      </c>
      <c r="GY44" s="124">
        <v>15</v>
      </c>
      <c r="GZ44" s="124">
        <v>113</v>
      </c>
      <c r="HA44" s="124">
        <v>103</v>
      </c>
      <c r="HB44" s="124">
        <v>5604</v>
      </c>
    </row>
    <row r="45" spans="1:210" s="67" customFormat="1" ht="12" customHeight="1">
      <c r="A45" s="160">
        <v>306020204000000</v>
      </c>
      <c r="B45" s="71">
        <v>9</v>
      </c>
      <c r="C45" s="50" t="s">
        <v>24</v>
      </c>
      <c r="D45" s="51"/>
      <c r="E45" s="52">
        <v>17</v>
      </c>
      <c r="F45" s="52">
        <v>17</v>
      </c>
      <c r="G45" s="53">
        <v>100</v>
      </c>
      <c r="H45" s="54">
        <v>0</v>
      </c>
      <c r="I45" s="52">
        <v>192</v>
      </c>
      <c r="J45" s="52">
        <v>162</v>
      </c>
      <c r="K45" s="53">
        <v>84.375</v>
      </c>
      <c r="L45" s="54">
        <v>30</v>
      </c>
      <c r="M45" s="133">
        <v>9028</v>
      </c>
      <c r="N45" s="124">
        <v>7032</v>
      </c>
      <c r="O45" s="124">
        <v>7913</v>
      </c>
      <c r="P45" s="55">
        <v>87.64953478068233</v>
      </c>
      <c r="Q45" s="186"/>
      <c r="R45" s="213"/>
      <c r="S45" s="230"/>
      <c r="T45" s="202"/>
      <c r="U45" s="233"/>
      <c r="V45" s="213"/>
      <c r="W45" s="230"/>
      <c r="X45" s="218"/>
      <c r="Y45" s="228"/>
      <c r="Z45" s="214"/>
      <c r="AA45" s="202"/>
      <c r="AB45" s="219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GX45" s="124">
        <v>17</v>
      </c>
      <c r="GY45" s="124">
        <v>17</v>
      </c>
      <c r="GZ45" s="124">
        <v>170</v>
      </c>
      <c r="HA45" s="124">
        <v>161</v>
      </c>
      <c r="HB45" s="124">
        <v>8314</v>
      </c>
    </row>
    <row r="46" spans="1:210" s="67" customFormat="1" ht="12" customHeight="1">
      <c r="A46" s="160">
        <v>306020205000000</v>
      </c>
      <c r="B46" s="71">
        <v>10</v>
      </c>
      <c r="C46" s="50" t="s">
        <v>50</v>
      </c>
      <c r="D46" s="51"/>
      <c r="E46" s="52">
        <v>11</v>
      </c>
      <c r="F46" s="52">
        <v>11</v>
      </c>
      <c r="G46" s="53">
        <v>100</v>
      </c>
      <c r="H46" s="54">
        <v>0</v>
      </c>
      <c r="I46" s="52">
        <v>122</v>
      </c>
      <c r="J46" s="52">
        <v>113</v>
      </c>
      <c r="K46" s="53">
        <v>92.62295081967213</v>
      </c>
      <c r="L46" s="54">
        <v>9</v>
      </c>
      <c r="M46" s="133">
        <v>10097</v>
      </c>
      <c r="N46" s="124">
        <v>9826</v>
      </c>
      <c r="O46" s="124">
        <v>10044</v>
      </c>
      <c r="P46" s="55">
        <v>99.47509161136972</v>
      </c>
      <c r="Q46" s="186"/>
      <c r="R46" s="213"/>
      <c r="S46" s="230"/>
      <c r="T46" s="202"/>
      <c r="U46" s="233"/>
      <c r="V46" s="213"/>
      <c r="W46" s="230"/>
      <c r="X46" s="218"/>
      <c r="Y46" s="228"/>
      <c r="Z46" s="214"/>
      <c r="AA46" s="202"/>
      <c r="AB46" s="219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GX46" s="124">
        <v>11</v>
      </c>
      <c r="GY46" s="124">
        <v>11</v>
      </c>
      <c r="GZ46" s="124">
        <v>133</v>
      </c>
      <c r="HA46" s="124">
        <v>129</v>
      </c>
      <c r="HB46" s="124">
        <v>10209</v>
      </c>
    </row>
    <row r="47" spans="1:210" s="67" customFormat="1" ht="12" customHeight="1">
      <c r="A47" s="160">
        <v>306020206000000</v>
      </c>
      <c r="B47" s="71">
        <v>11</v>
      </c>
      <c r="C47" s="50" t="s">
        <v>8</v>
      </c>
      <c r="D47" s="51"/>
      <c r="E47" s="52">
        <v>27</v>
      </c>
      <c r="F47" s="52">
        <v>27</v>
      </c>
      <c r="G47" s="53">
        <v>100</v>
      </c>
      <c r="H47" s="54">
        <v>0</v>
      </c>
      <c r="I47" s="52">
        <v>221</v>
      </c>
      <c r="J47" s="52">
        <v>217</v>
      </c>
      <c r="K47" s="53">
        <v>98.19004524886877</v>
      </c>
      <c r="L47" s="54">
        <v>4</v>
      </c>
      <c r="M47" s="133">
        <v>17151</v>
      </c>
      <c r="N47" s="124">
        <v>21973</v>
      </c>
      <c r="O47" s="124">
        <v>22463</v>
      </c>
      <c r="P47" s="55">
        <v>130.97195498804734</v>
      </c>
      <c r="Q47" s="186"/>
      <c r="R47" s="216"/>
      <c r="S47" s="230"/>
      <c r="T47" s="202"/>
      <c r="U47" s="233"/>
      <c r="V47" s="216"/>
      <c r="W47" s="230"/>
      <c r="X47" s="218"/>
      <c r="Y47" s="228"/>
      <c r="Z47" s="214"/>
      <c r="AA47" s="202"/>
      <c r="AB47" s="219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GX47" s="124">
        <v>27</v>
      </c>
      <c r="GY47" s="124">
        <v>27</v>
      </c>
      <c r="GZ47" s="124">
        <v>256</v>
      </c>
      <c r="HA47" s="124">
        <v>256</v>
      </c>
      <c r="HB47" s="124">
        <v>22463</v>
      </c>
    </row>
    <row r="48" spans="1:210" s="67" customFormat="1" ht="12" customHeight="1">
      <c r="A48" s="160">
        <v>306020207000000</v>
      </c>
      <c r="B48" s="71">
        <v>12</v>
      </c>
      <c r="C48" s="50" t="s">
        <v>41</v>
      </c>
      <c r="D48" s="51"/>
      <c r="E48" s="52">
        <v>11</v>
      </c>
      <c r="F48" s="52">
        <v>11</v>
      </c>
      <c r="G48" s="53">
        <v>100</v>
      </c>
      <c r="H48" s="54">
        <v>0</v>
      </c>
      <c r="I48" s="52">
        <v>130</v>
      </c>
      <c r="J48" s="52">
        <v>116</v>
      </c>
      <c r="K48" s="53">
        <v>89.23076923076924</v>
      </c>
      <c r="L48" s="54">
        <v>14</v>
      </c>
      <c r="M48" s="133">
        <v>5860</v>
      </c>
      <c r="N48" s="124">
        <v>6144</v>
      </c>
      <c r="O48" s="124">
        <v>6377</v>
      </c>
      <c r="P48" s="55">
        <v>108.82252559726962</v>
      </c>
      <c r="Q48" s="186"/>
      <c r="R48" s="216"/>
      <c r="S48" s="230"/>
      <c r="T48" s="202"/>
      <c r="U48" s="233"/>
      <c r="V48" s="216"/>
      <c r="W48" s="230"/>
      <c r="X48" s="218"/>
      <c r="Y48" s="228"/>
      <c r="Z48" s="214"/>
      <c r="AA48" s="202"/>
      <c r="AB48" s="219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GX48" s="124">
        <v>11</v>
      </c>
      <c r="GY48" s="124">
        <v>11</v>
      </c>
      <c r="GZ48" s="124">
        <v>126</v>
      </c>
      <c r="HA48" s="124">
        <v>126</v>
      </c>
      <c r="HB48" s="124">
        <v>6377</v>
      </c>
    </row>
    <row r="49" spans="1:210" s="67" customFormat="1" ht="12" customHeight="1">
      <c r="A49" s="160">
        <v>306020208000000</v>
      </c>
      <c r="B49" s="71">
        <v>13</v>
      </c>
      <c r="C49" s="50" t="s">
        <v>32</v>
      </c>
      <c r="D49" s="51"/>
      <c r="E49" s="52">
        <v>16</v>
      </c>
      <c r="F49" s="52">
        <v>16</v>
      </c>
      <c r="G49" s="53">
        <v>100</v>
      </c>
      <c r="H49" s="54">
        <v>0</v>
      </c>
      <c r="I49" s="52">
        <v>159</v>
      </c>
      <c r="J49" s="52">
        <v>156</v>
      </c>
      <c r="K49" s="53">
        <v>98.11320754716981</v>
      </c>
      <c r="L49" s="54">
        <v>3</v>
      </c>
      <c r="M49" s="133">
        <v>11931</v>
      </c>
      <c r="N49" s="124">
        <v>12742</v>
      </c>
      <c r="O49" s="124">
        <v>13312</v>
      </c>
      <c r="P49" s="55">
        <v>111.57488894476573</v>
      </c>
      <c r="Q49" s="186"/>
      <c r="R49" s="216"/>
      <c r="S49" s="230"/>
      <c r="T49" s="202"/>
      <c r="U49" s="233"/>
      <c r="V49" s="216"/>
      <c r="W49" s="230"/>
      <c r="X49" s="218"/>
      <c r="Y49" s="228"/>
      <c r="Z49" s="214"/>
      <c r="AA49" s="202"/>
      <c r="AB49" s="219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GX49" s="124">
        <v>16</v>
      </c>
      <c r="GY49" s="124">
        <v>16</v>
      </c>
      <c r="GZ49" s="124">
        <v>175</v>
      </c>
      <c r="HA49" s="124">
        <v>170</v>
      </c>
      <c r="HB49" s="124">
        <v>13528</v>
      </c>
    </row>
    <row r="50" spans="1:210" s="67" customFormat="1" ht="12" customHeight="1">
      <c r="A50" s="160">
        <v>306020209000000</v>
      </c>
      <c r="B50" s="71">
        <v>14</v>
      </c>
      <c r="C50" s="50" t="s">
        <v>33</v>
      </c>
      <c r="D50" s="58"/>
      <c r="E50" s="52">
        <v>20</v>
      </c>
      <c r="F50" s="52">
        <v>20</v>
      </c>
      <c r="G50" s="53">
        <v>100</v>
      </c>
      <c r="H50" s="54">
        <v>0</v>
      </c>
      <c r="I50" s="52">
        <v>179</v>
      </c>
      <c r="J50" s="52">
        <v>159</v>
      </c>
      <c r="K50" s="53">
        <v>88.8268156424581</v>
      </c>
      <c r="L50" s="54">
        <v>20</v>
      </c>
      <c r="M50" s="137">
        <v>9395</v>
      </c>
      <c r="N50" s="125">
        <v>7184</v>
      </c>
      <c r="O50" s="125">
        <v>7525</v>
      </c>
      <c r="P50" s="55">
        <v>80.09579563597659</v>
      </c>
      <c r="Q50" s="186"/>
      <c r="R50" s="213"/>
      <c r="S50" s="230"/>
      <c r="T50" s="202"/>
      <c r="U50" s="233"/>
      <c r="V50" s="213"/>
      <c r="W50" s="230"/>
      <c r="X50" s="218"/>
      <c r="Y50" s="228"/>
      <c r="Z50" s="214"/>
      <c r="AA50" s="202"/>
      <c r="AB50" s="219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GX50" s="125">
        <v>20</v>
      </c>
      <c r="GY50" s="125">
        <v>20</v>
      </c>
      <c r="GZ50" s="125">
        <v>179</v>
      </c>
      <c r="HA50" s="125">
        <v>175</v>
      </c>
      <c r="HB50" s="125">
        <v>7748</v>
      </c>
    </row>
    <row r="51" spans="1:210" s="67" customFormat="1" ht="12" customHeight="1">
      <c r="A51" s="164"/>
      <c r="B51" s="303" t="s">
        <v>73</v>
      </c>
      <c r="C51" s="304"/>
      <c r="D51" s="305"/>
      <c r="E51" s="59">
        <v>314</v>
      </c>
      <c r="F51" s="59">
        <v>314</v>
      </c>
      <c r="G51" s="60">
        <v>100</v>
      </c>
      <c r="H51" s="59">
        <v>0</v>
      </c>
      <c r="I51" s="59">
        <v>2736</v>
      </c>
      <c r="J51" s="59">
        <v>2506</v>
      </c>
      <c r="K51" s="60">
        <v>91.59356725146199</v>
      </c>
      <c r="L51" s="61">
        <v>230</v>
      </c>
      <c r="M51" s="122">
        <v>153653</v>
      </c>
      <c r="N51" s="299">
        <f>SUM(N36:N50)</f>
        <v>165862</v>
      </c>
      <c r="O51" s="122">
        <v>172240</v>
      </c>
      <c r="P51" s="72">
        <v>112.09673745387335</v>
      </c>
      <c r="Q51" s="186"/>
      <c r="R51" s="222"/>
      <c r="S51" s="221"/>
      <c r="T51" s="223"/>
      <c r="U51" s="233"/>
      <c r="V51" s="222"/>
      <c r="W51" s="221"/>
      <c r="X51" s="234"/>
      <c r="Y51" s="228"/>
      <c r="Z51" s="214"/>
      <c r="AA51" s="202"/>
      <c r="AB51" s="219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GX51" s="122">
        <v>314</v>
      </c>
      <c r="GY51" s="122">
        <v>314</v>
      </c>
      <c r="GZ51" s="122">
        <v>2762</v>
      </c>
      <c r="HA51" s="122">
        <v>2699</v>
      </c>
      <c r="HB51" s="122">
        <v>174601</v>
      </c>
    </row>
    <row r="52" spans="13:210" ht="12.75">
      <c r="M52" s="177"/>
      <c r="N52" s="177"/>
      <c r="Q52" s="186"/>
      <c r="R52" s="225"/>
      <c r="U52" s="233"/>
      <c r="V52" s="225"/>
      <c r="Z52" s="214"/>
      <c r="AA52" s="202"/>
      <c r="AB52" s="219"/>
      <c r="GX52" s="142">
        <v>314</v>
      </c>
      <c r="GY52" s="142">
        <v>314</v>
      </c>
      <c r="GZ52" s="142">
        <v>2762</v>
      </c>
      <c r="HA52" s="142">
        <v>2699</v>
      </c>
      <c r="HB52" s="142">
        <v>174601</v>
      </c>
    </row>
    <row r="53" spans="1:210" s="73" customFormat="1" ht="15" customHeight="1">
      <c r="A53" s="326" t="s">
        <v>85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186"/>
      <c r="R53" s="238"/>
      <c r="S53" s="238"/>
      <c r="T53" s="198"/>
      <c r="U53" s="233"/>
      <c r="V53" s="238"/>
      <c r="W53" s="238"/>
      <c r="X53" s="238"/>
      <c r="Y53" s="238"/>
      <c r="Z53" s="214"/>
      <c r="AA53" s="202"/>
      <c r="AB53" s="219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GX53" s="143"/>
      <c r="GY53" s="143"/>
      <c r="GZ53" s="143"/>
      <c r="HA53" s="143"/>
      <c r="HB53" s="143"/>
    </row>
    <row r="54" spans="1:210" s="74" customFormat="1" ht="12" customHeight="1">
      <c r="A54" s="327" t="s">
        <v>86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186"/>
      <c r="R54" s="239"/>
      <c r="S54" s="239"/>
      <c r="T54" s="202"/>
      <c r="U54" s="233"/>
      <c r="V54" s="239"/>
      <c r="W54" s="239"/>
      <c r="X54" s="239"/>
      <c r="Y54" s="239"/>
      <c r="Z54" s="214"/>
      <c r="AA54" s="202"/>
      <c r="AB54" s="21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GX54" s="144"/>
      <c r="GY54" s="144"/>
      <c r="GZ54" s="144"/>
      <c r="HA54" s="144"/>
      <c r="HB54" s="144"/>
    </row>
    <row r="55" spans="1:210" s="74" customFormat="1" ht="12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192"/>
      <c r="N55" s="291"/>
      <c r="O55" s="118"/>
      <c r="P55" s="75"/>
      <c r="Q55" s="186"/>
      <c r="R55" s="240"/>
      <c r="S55" s="205"/>
      <c r="T55" s="207"/>
      <c r="U55" s="233"/>
      <c r="V55" s="240"/>
      <c r="W55" s="205"/>
      <c r="X55" s="240"/>
      <c r="Y55" s="239"/>
      <c r="Z55" s="214"/>
      <c r="AA55" s="202"/>
      <c r="AB55" s="21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GX55" s="144"/>
      <c r="GY55" s="144"/>
      <c r="GZ55" s="144"/>
      <c r="HA55" s="144"/>
      <c r="HB55" s="144"/>
    </row>
    <row r="56" spans="1:210" s="74" customFormat="1" ht="12" customHeight="1">
      <c r="A56" s="308" t="s">
        <v>136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186"/>
      <c r="R56" s="239"/>
      <c r="S56" s="239"/>
      <c r="T56" s="202"/>
      <c r="U56" s="233"/>
      <c r="V56" s="239"/>
      <c r="W56" s="239"/>
      <c r="X56" s="239"/>
      <c r="Y56" s="239"/>
      <c r="Z56" s="214"/>
      <c r="AA56" s="202"/>
      <c r="AB56" s="21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GX56" s="144"/>
      <c r="GY56" s="144"/>
      <c r="GZ56" s="144"/>
      <c r="HA56" s="144"/>
      <c r="HB56" s="144"/>
    </row>
    <row r="57" spans="1:210" s="74" customFormat="1" ht="12" customHeight="1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186"/>
      <c r="R57" s="239"/>
      <c r="S57" s="239"/>
      <c r="T57" s="202"/>
      <c r="U57" s="233"/>
      <c r="V57" s="239"/>
      <c r="W57" s="239"/>
      <c r="X57" s="239"/>
      <c r="Y57" s="239"/>
      <c r="Z57" s="214"/>
      <c r="AA57" s="202"/>
      <c r="AB57" s="21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GX57" s="144"/>
      <c r="GY57" s="144"/>
      <c r="GZ57" s="144"/>
      <c r="HA57" s="144"/>
      <c r="HB57" s="144"/>
    </row>
    <row r="58" spans="1:210" s="74" customFormat="1" ht="12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91"/>
      <c r="N58" s="290"/>
      <c r="O58" s="118"/>
      <c r="P58" s="46"/>
      <c r="Q58" s="186"/>
      <c r="R58" s="208"/>
      <c r="S58" s="205"/>
      <c r="T58" s="207"/>
      <c r="U58" s="233"/>
      <c r="V58" s="208"/>
      <c r="W58" s="205"/>
      <c r="X58" s="208"/>
      <c r="Y58" s="239"/>
      <c r="Z58" s="214"/>
      <c r="AA58" s="202"/>
      <c r="AB58" s="21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GX58" s="144"/>
      <c r="GY58" s="144"/>
      <c r="GZ58" s="144"/>
      <c r="HA58" s="144"/>
      <c r="HB58" s="144"/>
    </row>
    <row r="59" spans="1:41" s="180" customFormat="1" ht="12" customHeight="1">
      <c r="A59" s="313" t="s">
        <v>145</v>
      </c>
      <c r="B59" s="318" t="s">
        <v>66</v>
      </c>
      <c r="C59" s="319"/>
      <c r="D59" s="313" t="s">
        <v>146</v>
      </c>
      <c r="E59" s="311" t="s">
        <v>103</v>
      </c>
      <c r="F59" s="322"/>
      <c r="G59" s="322"/>
      <c r="H59" s="312"/>
      <c r="I59" s="311" t="s">
        <v>67</v>
      </c>
      <c r="J59" s="322"/>
      <c r="K59" s="322"/>
      <c r="L59" s="312"/>
      <c r="M59" s="311" t="s">
        <v>104</v>
      </c>
      <c r="N59" s="322"/>
      <c r="O59" s="322"/>
      <c r="P59" s="312"/>
      <c r="Q59" s="186"/>
      <c r="R59" s="361"/>
      <c r="S59" s="361"/>
      <c r="T59" s="361"/>
      <c r="U59" s="233"/>
      <c r="V59" s="361"/>
      <c r="W59" s="361"/>
      <c r="X59" s="361"/>
      <c r="Y59" s="209"/>
      <c r="Z59" s="214"/>
      <c r="AA59" s="202"/>
      <c r="AB59" s="21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</row>
    <row r="60" spans="1:41" s="180" customFormat="1" ht="12" customHeight="1">
      <c r="A60" s="325"/>
      <c r="B60" s="320"/>
      <c r="C60" s="321"/>
      <c r="D60" s="325"/>
      <c r="E60" s="309" t="s">
        <v>68</v>
      </c>
      <c r="F60" s="311" t="s">
        <v>69</v>
      </c>
      <c r="G60" s="312"/>
      <c r="H60" s="309" t="s">
        <v>70</v>
      </c>
      <c r="I60" s="309" t="s">
        <v>68</v>
      </c>
      <c r="J60" s="311" t="s">
        <v>69</v>
      </c>
      <c r="K60" s="312"/>
      <c r="L60" s="309" t="s">
        <v>70</v>
      </c>
      <c r="M60" s="313" t="s">
        <v>147</v>
      </c>
      <c r="N60" s="300" t="s">
        <v>107</v>
      </c>
      <c r="O60" s="301"/>
      <c r="P60" s="302"/>
      <c r="Q60" s="186"/>
      <c r="R60" s="362"/>
      <c r="S60" s="361"/>
      <c r="T60" s="361"/>
      <c r="U60" s="233"/>
      <c r="V60" s="362"/>
      <c r="W60" s="361"/>
      <c r="X60" s="361"/>
      <c r="Y60" s="209"/>
      <c r="Z60" s="214"/>
      <c r="AA60" s="202"/>
      <c r="AB60" s="21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</row>
    <row r="61" spans="1:41" s="180" customFormat="1" ht="22.5">
      <c r="A61" s="314"/>
      <c r="B61" s="323" t="s">
        <v>137</v>
      </c>
      <c r="C61" s="324"/>
      <c r="D61" s="314"/>
      <c r="E61" s="310"/>
      <c r="F61" s="181" t="s">
        <v>109</v>
      </c>
      <c r="G61" s="182" t="s">
        <v>71</v>
      </c>
      <c r="H61" s="310"/>
      <c r="I61" s="310"/>
      <c r="J61" s="181" t="s">
        <v>109</v>
      </c>
      <c r="K61" s="182" t="s">
        <v>71</v>
      </c>
      <c r="L61" s="310"/>
      <c r="M61" s="314"/>
      <c r="N61" s="297" t="s">
        <v>156</v>
      </c>
      <c r="O61" s="297" t="s">
        <v>157</v>
      </c>
      <c r="P61" s="298" t="s">
        <v>71</v>
      </c>
      <c r="Q61" s="186"/>
      <c r="R61" s="362"/>
      <c r="S61" s="210"/>
      <c r="T61" s="211"/>
      <c r="U61" s="233"/>
      <c r="V61" s="362"/>
      <c r="W61" s="210"/>
      <c r="X61" s="212"/>
      <c r="Y61" s="209"/>
      <c r="Z61" s="214"/>
      <c r="AA61" s="202"/>
      <c r="AB61" s="21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</row>
    <row r="62" spans="1:210" s="74" customFormat="1" ht="12" customHeight="1">
      <c r="A62" s="165"/>
      <c r="B62" s="76" t="s">
        <v>82</v>
      </c>
      <c r="D62" s="77"/>
      <c r="E62" s="77"/>
      <c r="F62" s="77"/>
      <c r="G62" s="77"/>
      <c r="H62" s="77"/>
      <c r="I62" s="77"/>
      <c r="J62" s="77"/>
      <c r="K62" s="77"/>
      <c r="L62" s="77"/>
      <c r="M62" s="156"/>
      <c r="N62" s="156"/>
      <c r="O62" s="119"/>
      <c r="P62" s="77"/>
      <c r="Q62" s="186"/>
      <c r="R62" s="214"/>
      <c r="S62" s="213"/>
      <c r="T62" s="202"/>
      <c r="U62" s="233"/>
      <c r="V62" s="214"/>
      <c r="W62" s="213"/>
      <c r="X62" s="239"/>
      <c r="Y62" s="239"/>
      <c r="Z62" s="214"/>
      <c r="AA62" s="202"/>
      <c r="AB62" s="21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GX62" s="144"/>
      <c r="GY62" s="144"/>
      <c r="GZ62" s="144"/>
      <c r="HA62" s="144"/>
      <c r="HB62" s="144"/>
    </row>
    <row r="63" spans="1:210" s="74" customFormat="1" ht="12" customHeight="1">
      <c r="A63" s="160">
        <v>306030201000000</v>
      </c>
      <c r="B63" s="78">
        <v>1</v>
      </c>
      <c r="C63" s="50" t="s">
        <v>47</v>
      </c>
      <c r="D63" s="51"/>
      <c r="E63" s="52">
        <v>12</v>
      </c>
      <c r="F63" s="52">
        <v>12</v>
      </c>
      <c r="G63" s="53">
        <v>100</v>
      </c>
      <c r="H63" s="54">
        <v>0</v>
      </c>
      <c r="I63" s="52">
        <v>16</v>
      </c>
      <c r="J63" s="52">
        <v>16</v>
      </c>
      <c r="K63" s="53">
        <v>100</v>
      </c>
      <c r="L63" s="54">
        <v>0</v>
      </c>
      <c r="M63" s="133">
        <v>3415</v>
      </c>
      <c r="N63" s="127">
        <v>2977</v>
      </c>
      <c r="O63" s="127">
        <v>3061</v>
      </c>
      <c r="P63" s="55">
        <v>89.63396778916545</v>
      </c>
      <c r="Q63" s="186"/>
      <c r="R63" s="242"/>
      <c r="S63" s="241"/>
      <c r="T63" s="202"/>
      <c r="U63" s="233"/>
      <c r="V63" s="242"/>
      <c r="W63" s="241"/>
      <c r="X63" s="218"/>
      <c r="Y63" s="239"/>
      <c r="Z63" s="214"/>
      <c r="AA63" s="202"/>
      <c r="AB63" s="21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GX63" s="127">
        <v>12</v>
      </c>
      <c r="GY63" s="127">
        <v>12</v>
      </c>
      <c r="GZ63" s="127">
        <v>16</v>
      </c>
      <c r="HA63" s="127">
        <v>16</v>
      </c>
      <c r="HB63" s="127">
        <v>3300</v>
      </c>
    </row>
    <row r="64" spans="1:210" s="74" customFormat="1" ht="12" customHeight="1">
      <c r="A64" s="160">
        <v>306030202000000</v>
      </c>
      <c r="B64" s="78">
        <v>2</v>
      </c>
      <c r="C64" s="50" t="s">
        <v>9</v>
      </c>
      <c r="D64" s="51"/>
      <c r="E64" s="52">
        <v>9</v>
      </c>
      <c r="F64" s="52">
        <v>9</v>
      </c>
      <c r="G64" s="53">
        <v>100</v>
      </c>
      <c r="H64" s="54">
        <v>0</v>
      </c>
      <c r="I64" s="52">
        <v>10</v>
      </c>
      <c r="J64" s="52">
        <v>7</v>
      </c>
      <c r="K64" s="53">
        <v>70</v>
      </c>
      <c r="L64" s="54">
        <v>3</v>
      </c>
      <c r="M64" s="133">
        <v>3107</v>
      </c>
      <c r="N64" s="127">
        <v>3250</v>
      </c>
      <c r="O64" s="127">
        <v>3348</v>
      </c>
      <c r="P64" s="55">
        <v>107.75667846797555</v>
      </c>
      <c r="Q64" s="186"/>
      <c r="R64" s="243"/>
      <c r="S64" s="241"/>
      <c r="T64" s="202"/>
      <c r="U64" s="233"/>
      <c r="V64" s="243"/>
      <c r="W64" s="241"/>
      <c r="X64" s="218"/>
      <c r="Y64" s="239"/>
      <c r="Z64" s="214"/>
      <c r="AA64" s="202"/>
      <c r="AB64" s="21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GX64" s="127">
        <v>9</v>
      </c>
      <c r="GY64" s="127">
        <v>9</v>
      </c>
      <c r="GZ64" s="127">
        <v>10</v>
      </c>
      <c r="HA64" s="127">
        <v>7</v>
      </c>
      <c r="HB64" s="127">
        <v>3200</v>
      </c>
    </row>
    <row r="65" spans="1:210" s="74" customFormat="1" ht="12" customHeight="1">
      <c r="A65" s="160">
        <v>306030203000000</v>
      </c>
      <c r="B65" s="78">
        <v>3</v>
      </c>
      <c r="C65" s="50" t="s">
        <v>10</v>
      </c>
      <c r="D65" s="51"/>
      <c r="E65" s="52">
        <v>14</v>
      </c>
      <c r="F65" s="52">
        <v>14</v>
      </c>
      <c r="G65" s="53">
        <v>100</v>
      </c>
      <c r="H65" s="54">
        <v>0</v>
      </c>
      <c r="I65" s="52">
        <v>31</v>
      </c>
      <c r="J65" s="52">
        <v>27</v>
      </c>
      <c r="K65" s="53">
        <v>87.09677419354838</v>
      </c>
      <c r="L65" s="54">
        <v>4</v>
      </c>
      <c r="M65" s="133">
        <v>7357</v>
      </c>
      <c r="N65" s="127">
        <v>6864</v>
      </c>
      <c r="O65" s="127">
        <v>7061</v>
      </c>
      <c r="P65" s="55">
        <v>95.9766209052603</v>
      </c>
      <c r="Q65" s="186"/>
      <c r="R65" s="244"/>
      <c r="S65" s="241"/>
      <c r="T65" s="202"/>
      <c r="U65" s="233"/>
      <c r="V65" s="244"/>
      <c r="W65" s="241"/>
      <c r="X65" s="218"/>
      <c r="Y65" s="239"/>
      <c r="Z65" s="214"/>
      <c r="AA65" s="202"/>
      <c r="AB65" s="21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GX65" s="127">
        <v>14</v>
      </c>
      <c r="GY65" s="127">
        <v>14</v>
      </c>
      <c r="GZ65" s="127">
        <v>31</v>
      </c>
      <c r="HA65" s="127">
        <v>27</v>
      </c>
      <c r="HB65" s="127">
        <v>7500</v>
      </c>
    </row>
    <row r="66" spans="1:210" s="74" customFormat="1" ht="12" customHeight="1">
      <c r="A66" s="160">
        <v>306030204000000</v>
      </c>
      <c r="B66" s="78">
        <v>4</v>
      </c>
      <c r="C66" s="50" t="s">
        <v>43</v>
      </c>
      <c r="D66" s="51"/>
      <c r="E66" s="52">
        <v>13</v>
      </c>
      <c r="F66" s="52">
        <v>13</v>
      </c>
      <c r="G66" s="53">
        <v>100</v>
      </c>
      <c r="H66" s="54">
        <v>0</v>
      </c>
      <c r="I66" s="52">
        <v>34</v>
      </c>
      <c r="J66" s="52">
        <v>24</v>
      </c>
      <c r="K66" s="53">
        <v>70.58823529411765</v>
      </c>
      <c r="L66" s="54">
        <v>10</v>
      </c>
      <c r="M66" s="133">
        <v>4532</v>
      </c>
      <c r="N66" s="127">
        <v>4241</v>
      </c>
      <c r="O66" s="127">
        <v>4329</v>
      </c>
      <c r="P66" s="55">
        <v>95.5207413945278</v>
      </c>
      <c r="Q66" s="186"/>
      <c r="R66" s="213"/>
      <c r="S66" s="241"/>
      <c r="T66" s="202"/>
      <c r="U66" s="233"/>
      <c r="V66" s="244"/>
      <c r="W66" s="241"/>
      <c r="X66" s="218"/>
      <c r="Y66" s="239"/>
      <c r="Z66" s="214"/>
      <c r="AA66" s="202"/>
      <c r="AB66" s="21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GX66" s="127">
        <v>13</v>
      </c>
      <c r="GY66" s="127">
        <v>13</v>
      </c>
      <c r="GZ66" s="127">
        <v>34</v>
      </c>
      <c r="HA66" s="127">
        <v>24</v>
      </c>
      <c r="HB66" s="127">
        <v>4500</v>
      </c>
    </row>
    <row r="67" spans="1:210" s="74" customFormat="1" ht="12" customHeight="1">
      <c r="A67" s="160">
        <v>306030205000000</v>
      </c>
      <c r="B67" s="78">
        <v>5</v>
      </c>
      <c r="C67" s="50" t="s">
        <v>11</v>
      </c>
      <c r="D67" s="51"/>
      <c r="E67" s="52">
        <v>21</v>
      </c>
      <c r="F67" s="52">
        <v>21</v>
      </c>
      <c r="G67" s="53">
        <v>100</v>
      </c>
      <c r="H67" s="54">
        <v>0</v>
      </c>
      <c r="I67" s="52">
        <v>29</v>
      </c>
      <c r="J67" s="52">
        <v>20</v>
      </c>
      <c r="K67" s="53">
        <v>68.96551724137932</v>
      </c>
      <c r="L67" s="54">
        <v>9</v>
      </c>
      <c r="M67" s="133">
        <v>5975</v>
      </c>
      <c r="N67" s="127">
        <v>6198</v>
      </c>
      <c r="O67" s="127">
        <v>6152</v>
      </c>
      <c r="P67" s="55">
        <v>102.9623430962343</v>
      </c>
      <c r="Q67" s="186"/>
      <c r="R67" s="243"/>
      <c r="S67" s="241"/>
      <c r="T67" s="202"/>
      <c r="U67" s="233"/>
      <c r="V67" s="243"/>
      <c r="W67" s="241"/>
      <c r="X67" s="218"/>
      <c r="Y67" s="239"/>
      <c r="Z67" s="214"/>
      <c r="AA67" s="202"/>
      <c r="AB67" s="21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GX67" s="127">
        <v>21</v>
      </c>
      <c r="GY67" s="127">
        <v>21</v>
      </c>
      <c r="GZ67" s="127">
        <v>29</v>
      </c>
      <c r="HA67" s="127">
        <v>20</v>
      </c>
      <c r="HB67" s="127">
        <v>6300</v>
      </c>
    </row>
    <row r="68" spans="1:210" s="74" customFormat="1" ht="12" customHeight="1">
      <c r="A68" s="160">
        <v>306030206000000</v>
      </c>
      <c r="B68" s="78">
        <v>6</v>
      </c>
      <c r="C68" s="50" t="s">
        <v>83</v>
      </c>
      <c r="D68" s="51"/>
      <c r="E68" s="52">
        <v>14</v>
      </c>
      <c r="F68" s="52">
        <v>14</v>
      </c>
      <c r="G68" s="53">
        <v>100</v>
      </c>
      <c r="H68" s="54">
        <v>0</v>
      </c>
      <c r="I68" s="52">
        <v>32</v>
      </c>
      <c r="J68" s="52">
        <v>30</v>
      </c>
      <c r="K68" s="53">
        <v>93.75</v>
      </c>
      <c r="L68" s="54">
        <v>2</v>
      </c>
      <c r="M68" s="133">
        <v>3995</v>
      </c>
      <c r="N68" s="127">
        <v>4719</v>
      </c>
      <c r="O68" s="127">
        <v>5058</v>
      </c>
      <c r="P68" s="55">
        <v>126.60826032540675</v>
      </c>
      <c r="Q68" s="186"/>
      <c r="R68" s="243"/>
      <c r="S68" s="241"/>
      <c r="T68" s="202"/>
      <c r="U68" s="233"/>
      <c r="V68" s="243"/>
      <c r="W68" s="241"/>
      <c r="X68" s="218"/>
      <c r="Y68" s="239"/>
      <c r="Z68" s="214"/>
      <c r="AA68" s="202"/>
      <c r="AB68" s="21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GX68" s="127">
        <v>14</v>
      </c>
      <c r="GY68" s="127">
        <v>14</v>
      </c>
      <c r="GZ68" s="127">
        <v>32</v>
      </c>
      <c r="HA68" s="127">
        <v>30</v>
      </c>
      <c r="HB68" s="127">
        <v>4800</v>
      </c>
    </row>
    <row r="69" spans="1:210" s="74" customFormat="1" ht="12" customHeight="1">
      <c r="A69" s="160">
        <v>306030207000000</v>
      </c>
      <c r="B69" s="78">
        <v>7</v>
      </c>
      <c r="C69" s="50" t="s">
        <v>12</v>
      </c>
      <c r="D69" s="51"/>
      <c r="E69" s="52">
        <v>20</v>
      </c>
      <c r="F69" s="52">
        <v>20</v>
      </c>
      <c r="G69" s="53">
        <v>100</v>
      </c>
      <c r="H69" s="54">
        <v>0</v>
      </c>
      <c r="I69" s="52">
        <v>17</v>
      </c>
      <c r="J69" s="52">
        <v>8</v>
      </c>
      <c r="K69" s="53">
        <v>47.05882352941176</v>
      </c>
      <c r="L69" s="54">
        <v>9</v>
      </c>
      <c r="M69" s="133">
        <v>5922</v>
      </c>
      <c r="N69" s="127">
        <v>6238</v>
      </c>
      <c r="O69" s="127">
        <v>6475</v>
      </c>
      <c r="P69" s="55">
        <v>109.33806146572105</v>
      </c>
      <c r="Q69" s="186"/>
      <c r="R69" s="243"/>
      <c r="S69" s="241"/>
      <c r="T69" s="202"/>
      <c r="U69" s="233"/>
      <c r="V69" s="243"/>
      <c r="W69" s="241"/>
      <c r="X69" s="218"/>
      <c r="Y69" s="239"/>
      <c r="Z69" s="214"/>
      <c r="AA69" s="202"/>
      <c r="AB69" s="21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GX69" s="127">
        <v>20</v>
      </c>
      <c r="GY69" s="127">
        <v>20</v>
      </c>
      <c r="GZ69" s="127">
        <v>17</v>
      </c>
      <c r="HA69" s="127">
        <v>8</v>
      </c>
      <c r="HB69" s="127">
        <v>6200</v>
      </c>
    </row>
    <row r="70" spans="1:210" s="74" customFormat="1" ht="12" customHeight="1">
      <c r="A70" s="166">
        <v>306030208000000</v>
      </c>
      <c r="B70" s="78">
        <v>8</v>
      </c>
      <c r="C70" s="79" t="s">
        <v>84</v>
      </c>
      <c r="D70" s="51"/>
      <c r="E70" s="52">
        <v>11</v>
      </c>
      <c r="F70" s="52">
        <v>11</v>
      </c>
      <c r="G70" s="53">
        <v>100</v>
      </c>
      <c r="H70" s="54">
        <v>0</v>
      </c>
      <c r="I70" s="52">
        <v>12</v>
      </c>
      <c r="J70" s="52">
        <v>12</v>
      </c>
      <c r="K70" s="53">
        <v>100</v>
      </c>
      <c r="L70" s="54">
        <v>0</v>
      </c>
      <c r="M70" s="133">
        <v>3256</v>
      </c>
      <c r="N70" s="127">
        <v>3334</v>
      </c>
      <c r="O70" s="127">
        <v>3658</v>
      </c>
      <c r="P70" s="55">
        <v>112.34643734643734</v>
      </c>
      <c r="Q70" s="186"/>
      <c r="R70" s="243"/>
      <c r="S70" s="241"/>
      <c r="T70" s="202"/>
      <c r="U70" s="233"/>
      <c r="V70" s="243"/>
      <c r="W70" s="241"/>
      <c r="X70" s="218"/>
      <c r="Y70" s="239"/>
      <c r="Z70" s="214"/>
      <c r="AA70" s="202"/>
      <c r="AB70" s="21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GX70" s="127">
        <v>11</v>
      </c>
      <c r="GY70" s="127">
        <v>11</v>
      </c>
      <c r="GZ70" s="127">
        <v>12</v>
      </c>
      <c r="HA70" s="127">
        <v>12</v>
      </c>
      <c r="HB70" s="127">
        <v>3400</v>
      </c>
    </row>
    <row r="71" spans="1:210" s="74" customFormat="1" ht="12" customHeight="1">
      <c r="A71" s="160">
        <v>306030209000000</v>
      </c>
      <c r="B71" s="78">
        <v>9</v>
      </c>
      <c r="C71" s="50" t="s">
        <v>13</v>
      </c>
      <c r="D71" s="51"/>
      <c r="E71" s="52">
        <v>12</v>
      </c>
      <c r="F71" s="52">
        <v>12</v>
      </c>
      <c r="G71" s="53">
        <v>100</v>
      </c>
      <c r="H71" s="54">
        <v>0</v>
      </c>
      <c r="I71" s="52">
        <v>25</v>
      </c>
      <c r="J71" s="52">
        <v>24</v>
      </c>
      <c r="K71" s="53">
        <v>96</v>
      </c>
      <c r="L71" s="54">
        <v>1</v>
      </c>
      <c r="M71" s="133">
        <v>2920</v>
      </c>
      <c r="N71" s="127">
        <v>3601</v>
      </c>
      <c r="O71" s="127">
        <v>3655</v>
      </c>
      <c r="P71" s="55">
        <v>125.17123287671232</v>
      </c>
      <c r="Q71" s="186"/>
      <c r="R71" s="245"/>
      <c r="S71" s="241"/>
      <c r="T71" s="202"/>
      <c r="U71" s="233"/>
      <c r="V71" s="243"/>
      <c r="W71" s="241"/>
      <c r="X71" s="218"/>
      <c r="Y71" s="239"/>
      <c r="Z71" s="214"/>
      <c r="AA71" s="202"/>
      <c r="AB71" s="21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GX71" s="127">
        <v>12</v>
      </c>
      <c r="GY71" s="127">
        <v>12</v>
      </c>
      <c r="GZ71" s="127">
        <v>25</v>
      </c>
      <c r="HA71" s="127">
        <v>24</v>
      </c>
      <c r="HB71" s="127">
        <v>3600</v>
      </c>
    </row>
    <row r="72" spans="1:210" s="74" customFormat="1" ht="12" customHeight="1">
      <c r="A72" s="160">
        <v>306030210000000</v>
      </c>
      <c r="B72" s="78">
        <v>10</v>
      </c>
      <c r="C72" s="50" t="s">
        <v>14</v>
      </c>
      <c r="D72" s="51"/>
      <c r="E72" s="52">
        <v>54</v>
      </c>
      <c r="F72" s="52">
        <v>54</v>
      </c>
      <c r="G72" s="53">
        <v>100</v>
      </c>
      <c r="H72" s="54">
        <v>0</v>
      </c>
      <c r="I72" s="52">
        <v>114</v>
      </c>
      <c r="J72" s="52">
        <v>108</v>
      </c>
      <c r="K72" s="53">
        <v>94.73684210526315</v>
      </c>
      <c r="L72" s="54">
        <v>6</v>
      </c>
      <c r="M72" s="133">
        <v>35784</v>
      </c>
      <c r="N72" s="127">
        <v>44213</v>
      </c>
      <c r="O72" s="127">
        <v>45323</v>
      </c>
      <c r="P72" s="55">
        <v>126.65716521350323</v>
      </c>
      <c r="Q72" s="186"/>
      <c r="R72" s="243"/>
      <c r="S72" s="241"/>
      <c r="T72" s="202"/>
      <c r="U72" s="233"/>
      <c r="V72" s="243"/>
      <c r="W72" s="241"/>
      <c r="X72" s="218"/>
      <c r="Y72" s="239"/>
      <c r="Z72" s="214"/>
      <c r="AA72" s="202"/>
      <c r="AB72" s="21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GX72" s="127">
        <v>54</v>
      </c>
      <c r="GY72" s="127">
        <v>54</v>
      </c>
      <c r="GZ72" s="127">
        <v>114</v>
      </c>
      <c r="HA72" s="127">
        <v>108</v>
      </c>
      <c r="HB72" s="127">
        <v>45000</v>
      </c>
    </row>
    <row r="73" spans="1:210" s="74" customFormat="1" ht="12" customHeight="1">
      <c r="A73" s="160">
        <v>306030211000000</v>
      </c>
      <c r="B73" s="78">
        <v>11</v>
      </c>
      <c r="C73" s="50" t="s">
        <v>15</v>
      </c>
      <c r="D73" s="51"/>
      <c r="E73" s="52">
        <v>14</v>
      </c>
      <c r="F73" s="52">
        <v>14</v>
      </c>
      <c r="G73" s="53">
        <v>100</v>
      </c>
      <c r="H73" s="54">
        <v>0</v>
      </c>
      <c r="I73" s="52">
        <v>28</v>
      </c>
      <c r="J73" s="52">
        <v>25</v>
      </c>
      <c r="K73" s="53">
        <v>89.28571428571429</v>
      </c>
      <c r="L73" s="54">
        <v>3</v>
      </c>
      <c r="M73" s="133">
        <v>3779</v>
      </c>
      <c r="N73" s="127">
        <v>3723</v>
      </c>
      <c r="O73" s="127">
        <v>3834</v>
      </c>
      <c r="P73" s="55">
        <v>101.45541148451971</v>
      </c>
      <c r="Q73" s="186"/>
      <c r="R73" s="243"/>
      <c r="S73" s="241"/>
      <c r="T73" s="202"/>
      <c r="U73" s="246"/>
      <c r="V73" s="243"/>
      <c r="W73" s="241"/>
      <c r="X73" s="218"/>
      <c r="Y73" s="239"/>
      <c r="Z73" s="214"/>
      <c r="AA73" s="202"/>
      <c r="AB73" s="21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GX73" s="127">
        <v>14</v>
      </c>
      <c r="GY73" s="127">
        <v>14</v>
      </c>
      <c r="GZ73" s="127">
        <v>28</v>
      </c>
      <c r="HA73" s="127">
        <v>25</v>
      </c>
      <c r="HB73" s="127">
        <v>3900</v>
      </c>
    </row>
    <row r="74" spans="1:210" s="74" customFormat="1" ht="12" customHeight="1">
      <c r="A74" s="160">
        <v>306030212000000</v>
      </c>
      <c r="B74" s="78">
        <v>12</v>
      </c>
      <c r="C74" s="50" t="s">
        <v>16</v>
      </c>
      <c r="D74" s="58"/>
      <c r="E74" s="52">
        <v>9</v>
      </c>
      <c r="F74" s="52">
        <v>9</v>
      </c>
      <c r="G74" s="53">
        <v>100</v>
      </c>
      <c r="H74" s="54">
        <v>0</v>
      </c>
      <c r="I74" s="52">
        <v>16</v>
      </c>
      <c r="J74" s="52">
        <v>13</v>
      </c>
      <c r="K74" s="53">
        <v>81.25</v>
      </c>
      <c r="L74" s="54">
        <v>3</v>
      </c>
      <c r="M74" s="133">
        <v>3243</v>
      </c>
      <c r="N74" s="128">
        <v>3633</v>
      </c>
      <c r="O74" s="128">
        <v>3760</v>
      </c>
      <c r="P74" s="55">
        <v>115.94202898550725</v>
      </c>
      <c r="Q74" s="186"/>
      <c r="R74" s="243"/>
      <c r="S74" s="241"/>
      <c r="T74" s="202"/>
      <c r="U74" s="233"/>
      <c r="V74" s="243"/>
      <c r="W74" s="241"/>
      <c r="X74" s="218"/>
      <c r="Y74" s="239"/>
      <c r="Z74" s="214"/>
      <c r="AA74" s="202"/>
      <c r="AB74" s="21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GX74" s="128">
        <v>9</v>
      </c>
      <c r="GY74" s="128">
        <v>9</v>
      </c>
      <c r="GZ74" s="128">
        <v>16</v>
      </c>
      <c r="HA74" s="128">
        <v>13</v>
      </c>
      <c r="HB74" s="128">
        <v>3700</v>
      </c>
    </row>
    <row r="75" spans="1:210" s="74" customFormat="1" ht="12" customHeight="1">
      <c r="A75" s="167"/>
      <c r="B75" s="303" t="s">
        <v>73</v>
      </c>
      <c r="C75" s="304"/>
      <c r="D75" s="305"/>
      <c r="E75" s="59">
        <v>203</v>
      </c>
      <c r="F75" s="59">
        <v>203</v>
      </c>
      <c r="G75" s="60">
        <v>100</v>
      </c>
      <c r="H75" s="61">
        <v>0</v>
      </c>
      <c r="I75" s="59">
        <v>364</v>
      </c>
      <c r="J75" s="59">
        <v>314</v>
      </c>
      <c r="K75" s="60">
        <v>86.26373626373626</v>
      </c>
      <c r="L75" s="61">
        <v>50</v>
      </c>
      <c r="M75" s="122">
        <v>83285</v>
      </c>
      <c r="N75" s="299">
        <f>SUM(N63:N74)</f>
        <v>92991</v>
      </c>
      <c r="O75" s="122">
        <v>95714</v>
      </c>
      <c r="P75" s="60">
        <v>114.92345560425046</v>
      </c>
      <c r="Q75" s="186"/>
      <c r="R75" s="222"/>
      <c r="S75" s="221"/>
      <c r="T75" s="223"/>
      <c r="U75" s="233"/>
      <c r="V75" s="222"/>
      <c r="W75" s="221"/>
      <c r="X75" s="224"/>
      <c r="Y75" s="239"/>
      <c r="Z75" s="214"/>
      <c r="AA75" s="202"/>
      <c r="AB75" s="21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GX75" s="122">
        <v>203</v>
      </c>
      <c r="GY75" s="122">
        <v>203</v>
      </c>
      <c r="GZ75" s="122">
        <v>364</v>
      </c>
      <c r="HA75" s="122">
        <v>314</v>
      </c>
      <c r="HB75" s="122">
        <v>95400</v>
      </c>
    </row>
    <row r="76" spans="13:210" ht="12.75">
      <c r="M76" s="177"/>
      <c r="N76" s="177"/>
      <c r="Q76" s="186"/>
      <c r="R76" s="225"/>
      <c r="U76" s="233"/>
      <c r="Z76" s="214"/>
      <c r="AA76" s="202"/>
      <c r="AB76" s="219"/>
      <c r="GX76" s="142">
        <v>203</v>
      </c>
      <c r="GY76" s="142">
        <v>203</v>
      </c>
      <c r="GZ76" s="142">
        <v>364</v>
      </c>
      <c r="HA76" s="142">
        <v>314</v>
      </c>
      <c r="HB76" s="142">
        <v>95400</v>
      </c>
    </row>
    <row r="77" spans="1:210" s="80" customFormat="1" ht="15" customHeight="1">
      <c r="A77" s="332" t="s">
        <v>89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186"/>
      <c r="R77" s="248"/>
      <c r="S77" s="248"/>
      <c r="T77" s="198"/>
      <c r="U77" s="233"/>
      <c r="V77" s="248"/>
      <c r="W77" s="248"/>
      <c r="X77" s="248"/>
      <c r="Y77" s="248"/>
      <c r="Z77" s="214"/>
      <c r="AA77" s="202"/>
      <c r="AB77" s="219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GX77" s="145"/>
      <c r="GY77" s="145"/>
      <c r="GZ77" s="145"/>
      <c r="HA77" s="145"/>
      <c r="HB77" s="145"/>
    </row>
    <row r="78" spans="1:210" s="81" customFormat="1" ht="12" customHeight="1">
      <c r="A78" s="333" t="s">
        <v>138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186"/>
      <c r="R78" s="249"/>
      <c r="S78" s="249"/>
      <c r="T78" s="202"/>
      <c r="U78" s="233"/>
      <c r="V78" s="249"/>
      <c r="W78" s="249"/>
      <c r="X78" s="249"/>
      <c r="Y78" s="249"/>
      <c r="Z78" s="214"/>
      <c r="AA78" s="202"/>
      <c r="AB78" s="21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GX78" s="146"/>
      <c r="GY78" s="146"/>
      <c r="GZ78" s="146"/>
      <c r="HA78" s="146"/>
      <c r="HB78" s="146"/>
    </row>
    <row r="79" spans="1:210" s="81" customFormat="1" ht="12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195"/>
      <c r="N79" s="294"/>
      <c r="O79" s="118"/>
      <c r="P79" s="82"/>
      <c r="Q79" s="186"/>
      <c r="R79" s="250"/>
      <c r="S79" s="205"/>
      <c r="T79" s="207"/>
      <c r="U79" s="233"/>
      <c r="V79" s="250"/>
      <c r="W79" s="205"/>
      <c r="X79" s="250"/>
      <c r="Y79" s="249"/>
      <c r="Z79" s="214"/>
      <c r="AA79" s="202"/>
      <c r="AB79" s="21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GX79" s="146"/>
      <c r="GY79" s="146"/>
      <c r="GZ79" s="146"/>
      <c r="HA79" s="146"/>
      <c r="HB79" s="146"/>
    </row>
    <row r="80" spans="1:210" s="81" customFormat="1" ht="12" customHeight="1">
      <c r="A80" s="308" t="s">
        <v>136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186"/>
      <c r="R80" s="249"/>
      <c r="S80" s="249"/>
      <c r="T80" s="202"/>
      <c r="U80" s="233"/>
      <c r="V80" s="249"/>
      <c r="W80" s="249"/>
      <c r="X80" s="249"/>
      <c r="Y80" s="249"/>
      <c r="Z80" s="214"/>
      <c r="AA80" s="202"/>
      <c r="AB80" s="21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GX80" s="146"/>
      <c r="GY80" s="146"/>
      <c r="GZ80" s="146"/>
      <c r="HA80" s="146"/>
      <c r="HB80" s="146"/>
    </row>
    <row r="81" spans="1:210" s="81" customFormat="1" ht="12" customHeight="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186"/>
      <c r="R81" s="249"/>
      <c r="S81" s="249"/>
      <c r="T81" s="202"/>
      <c r="U81" s="233"/>
      <c r="V81" s="249"/>
      <c r="W81" s="249"/>
      <c r="X81" s="249"/>
      <c r="Y81" s="249"/>
      <c r="Z81" s="214"/>
      <c r="AA81" s="202"/>
      <c r="AB81" s="21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GX81" s="146"/>
      <c r="GY81" s="146"/>
      <c r="GZ81" s="146"/>
      <c r="HA81" s="146"/>
      <c r="HB81" s="146"/>
    </row>
    <row r="82" spans="1:210" s="81" customFormat="1" ht="12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191"/>
      <c r="N82" s="290"/>
      <c r="O82" s="118"/>
      <c r="P82" s="46"/>
      <c r="Q82" s="186"/>
      <c r="R82" s="208"/>
      <c r="S82" s="205"/>
      <c r="T82" s="207"/>
      <c r="U82" s="233"/>
      <c r="V82" s="208"/>
      <c r="W82" s="205"/>
      <c r="X82" s="208"/>
      <c r="Y82" s="249"/>
      <c r="Z82" s="214"/>
      <c r="AA82" s="202"/>
      <c r="AB82" s="21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GX82" s="146"/>
      <c r="GY82" s="146"/>
      <c r="GZ82" s="146"/>
      <c r="HA82" s="146"/>
      <c r="HB82" s="146"/>
    </row>
    <row r="83" spans="1:41" s="180" customFormat="1" ht="12" customHeight="1">
      <c r="A83" s="313" t="s">
        <v>145</v>
      </c>
      <c r="B83" s="318" t="s">
        <v>66</v>
      </c>
      <c r="C83" s="319"/>
      <c r="D83" s="313" t="s">
        <v>146</v>
      </c>
      <c r="E83" s="311" t="s">
        <v>103</v>
      </c>
      <c r="F83" s="322"/>
      <c r="G83" s="322"/>
      <c r="H83" s="312"/>
      <c r="I83" s="311" t="s">
        <v>67</v>
      </c>
      <c r="J83" s="322"/>
      <c r="K83" s="322"/>
      <c r="L83" s="312"/>
      <c r="M83" s="311" t="s">
        <v>104</v>
      </c>
      <c r="N83" s="322"/>
      <c r="O83" s="322"/>
      <c r="P83" s="312"/>
      <c r="Q83" s="186"/>
      <c r="R83" s="361"/>
      <c r="S83" s="361"/>
      <c r="T83" s="361"/>
      <c r="U83" s="231"/>
      <c r="V83" s="361"/>
      <c r="W83" s="361"/>
      <c r="X83" s="361"/>
      <c r="Y83" s="209"/>
      <c r="Z83" s="214"/>
      <c r="AA83" s="202"/>
      <c r="AB83" s="21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</row>
    <row r="84" spans="1:41" s="180" customFormat="1" ht="12" customHeight="1">
      <c r="A84" s="325"/>
      <c r="B84" s="320"/>
      <c r="C84" s="321"/>
      <c r="D84" s="325"/>
      <c r="E84" s="309" t="s">
        <v>68</v>
      </c>
      <c r="F84" s="311" t="s">
        <v>69</v>
      </c>
      <c r="G84" s="312"/>
      <c r="H84" s="309" t="s">
        <v>70</v>
      </c>
      <c r="I84" s="309" t="s">
        <v>68</v>
      </c>
      <c r="J84" s="311" t="s">
        <v>69</v>
      </c>
      <c r="K84" s="312"/>
      <c r="L84" s="309" t="s">
        <v>70</v>
      </c>
      <c r="M84" s="313" t="s">
        <v>147</v>
      </c>
      <c r="N84" s="300" t="s">
        <v>107</v>
      </c>
      <c r="O84" s="301"/>
      <c r="P84" s="302"/>
      <c r="Q84" s="186"/>
      <c r="R84" s="362"/>
      <c r="S84" s="361"/>
      <c r="T84" s="361"/>
      <c r="U84" s="251"/>
      <c r="V84" s="362"/>
      <c r="W84" s="361"/>
      <c r="X84" s="361"/>
      <c r="Y84" s="209"/>
      <c r="Z84" s="214"/>
      <c r="AA84" s="202"/>
      <c r="AB84" s="21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</row>
    <row r="85" spans="1:41" s="180" customFormat="1" ht="22.5">
      <c r="A85" s="314"/>
      <c r="B85" s="323" t="s">
        <v>137</v>
      </c>
      <c r="C85" s="324"/>
      <c r="D85" s="314"/>
      <c r="E85" s="310"/>
      <c r="F85" s="181" t="s">
        <v>109</v>
      </c>
      <c r="G85" s="182" t="s">
        <v>71</v>
      </c>
      <c r="H85" s="310"/>
      <c r="I85" s="310"/>
      <c r="J85" s="181" t="s">
        <v>109</v>
      </c>
      <c r="K85" s="182" t="s">
        <v>71</v>
      </c>
      <c r="L85" s="310"/>
      <c r="M85" s="314"/>
      <c r="N85" s="297" t="s">
        <v>156</v>
      </c>
      <c r="O85" s="297" t="s">
        <v>157</v>
      </c>
      <c r="P85" s="298" t="s">
        <v>71</v>
      </c>
      <c r="Q85" s="186"/>
      <c r="R85" s="362"/>
      <c r="S85" s="210"/>
      <c r="T85" s="211"/>
      <c r="U85" s="252"/>
      <c r="V85" s="362"/>
      <c r="W85" s="210"/>
      <c r="X85" s="212"/>
      <c r="Y85" s="209"/>
      <c r="Z85" s="214"/>
      <c r="AA85" s="202"/>
      <c r="AB85" s="21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</row>
    <row r="86" spans="1:210" s="81" customFormat="1" ht="12" customHeight="1">
      <c r="A86" s="168"/>
      <c r="B86" s="83" t="s">
        <v>87</v>
      </c>
      <c r="D86" s="84"/>
      <c r="E86" s="84"/>
      <c r="F86" s="84"/>
      <c r="G86" s="84"/>
      <c r="H86" s="84"/>
      <c r="I86" s="84"/>
      <c r="J86" s="84"/>
      <c r="K86" s="84"/>
      <c r="L86" s="84"/>
      <c r="M86" s="156"/>
      <c r="N86" s="156"/>
      <c r="O86" s="119"/>
      <c r="P86" s="84"/>
      <c r="Q86" s="186"/>
      <c r="R86" s="214"/>
      <c r="S86" s="213"/>
      <c r="T86" s="202"/>
      <c r="U86" s="252"/>
      <c r="V86" s="214"/>
      <c r="W86" s="213"/>
      <c r="X86" s="249"/>
      <c r="Y86" s="249"/>
      <c r="Z86" s="214"/>
      <c r="AA86" s="202"/>
      <c r="AB86" s="21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GX86" s="146"/>
      <c r="GY86" s="146"/>
      <c r="GZ86" s="146"/>
      <c r="HA86" s="146"/>
      <c r="HB86" s="146"/>
    </row>
    <row r="87" spans="1:210" s="81" customFormat="1" ht="12" customHeight="1">
      <c r="A87" s="160">
        <v>306030101000000</v>
      </c>
      <c r="B87" s="85">
        <v>1</v>
      </c>
      <c r="C87" s="50" t="s">
        <v>46</v>
      </c>
      <c r="D87" s="51"/>
      <c r="E87" s="52">
        <v>6</v>
      </c>
      <c r="F87" s="52">
        <v>6</v>
      </c>
      <c r="G87" s="53">
        <v>100</v>
      </c>
      <c r="H87" s="54">
        <v>0</v>
      </c>
      <c r="I87" s="52">
        <v>7</v>
      </c>
      <c r="J87" s="52">
        <v>7</v>
      </c>
      <c r="K87" s="53">
        <v>100</v>
      </c>
      <c r="L87" s="54">
        <v>0</v>
      </c>
      <c r="M87" s="133">
        <v>919</v>
      </c>
      <c r="N87" s="129">
        <v>1222</v>
      </c>
      <c r="O87" s="129">
        <v>1274</v>
      </c>
      <c r="P87" s="53">
        <v>138.62894450489662</v>
      </c>
      <c r="Q87" s="186"/>
      <c r="R87" s="254"/>
      <c r="S87" s="253"/>
      <c r="T87" s="202"/>
      <c r="U87" s="252"/>
      <c r="V87" s="254"/>
      <c r="W87" s="253"/>
      <c r="X87" s="226"/>
      <c r="Y87" s="249"/>
      <c r="Z87" s="214"/>
      <c r="AA87" s="202"/>
      <c r="AB87" s="21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GX87" s="129">
        <v>6</v>
      </c>
      <c r="GY87" s="129">
        <v>6</v>
      </c>
      <c r="GZ87" s="129">
        <v>7</v>
      </c>
      <c r="HA87" s="129">
        <v>7</v>
      </c>
      <c r="HB87" s="129">
        <v>1300</v>
      </c>
    </row>
    <row r="88" spans="1:210" s="81" customFormat="1" ht="12" customHeight="1">
      <c r="A88" s="160">
        <v>306030102000000</v>
      </c>
      <c r="B88" s="85">
        <v>2</v>
      </c>
      <c r="C88" s="50" t="s">
        <v>63</v>
      </c>
      <c r="D88" s="51"/>
      <c r="E88" s="52">
        <v>29</v>
      </c>
      <c r="F88" s="52">
        <v>29</v>
      </c>
      <c r="G88" s="53">
        <v>100</v>
      </c>
      <c r="H88" s="54">
        <v>0</v>
      </c>
      <c r="I88" s="52">
        <v>44</v>
      </c>
      <c r="J88" s="52">
        <v>44</v>
      </c>
      <c r="K88" s="53">
        <v>100</v>
      </c>
      <c r="L88" s="54">
        <v>0</v>
      </c>
      <c r="M88" s="133">
        <v>5139</v>
      </c>
      <c r="N88" s="129">
        <v>8148</v>
      </c>
      <c r="O88" s="129">
        <v>8473</v>
      </c>
      <c r="P88" s="53">
        <v>164.87643510410587</v>
      </c>
      <c r="Q88" s="186"/>
      <c r="R88" s="254"/>
      <c r="S88" s="253"/>
      <c r="T88" s="202"/>
      <c r="U88" s="252"/>
      <c r="V88" s="254"/>
      <c r="W88" s="253"/>
      <c r="X88" s="226"/>
      <c r="Y88" s="249"/>
      <c r="Z88" s="214"/>
      <c r="AA88" s="202"/>
      <c r="AB88" s="21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GX88" s="129">
        <v>29</v>
      </c>
      <c r="GY88" s="129">
        <v>29</v>
      </c>
      <c r="GZ88" s="129">
        <v>44</v>
      </c>
      <c r="HA88" s="129">
        <v>44</v>
      </c>
      <c r="HB88" s="129">
        <v>8100</v>
      </c>
    </row>
    <row r="89" spans="1:210" s="81" customFormat="1" ht="12" customHeight="1">
      <c r="A89" s="160">
        <v>306030103000000</v>
      </c>
      <c r="B89" s="85">
        <v>3</v>
      </c>
      <c r="C89" s="50" t="s">
        <v>17</v>
      </c>
      <c r="D89" s="51"/>
      <c r="E89" s="52">
        <v>20</v>
      </c>
      <c r="F89" s="52">
        <v>20</v>
      </c>
      <c r="G89" s="53">
        <v>100</v>
      </c>
      <c r="H89" s="54">
        <v>0</v>
      </c>
      <c r="I89" s="52">
        <v>47</v>
      </c>
      <c r="J89" s="52">
        <v>47</v>
      </c>
      <c r="K89" s="53">
        <v>100</v>
      </c>
      <c r="L89" s="54">
        <v>0</v>
      </c>
      <c r="M89" s="133">
        <v>3973</v>
      </c>
      <c r="N89" s="129">
        <v>4477</v>
      </c>
      <c r="O89" s="129">
        <v>4700</v>
      </c>
      <c r="P89" s="53">
        <v>118.29851497608861</v>
      </c>
      <c r="Q89" s="186"/>
      <c r="R89" s="254"/>
      <c r="S89" s="253"/>
      <c r="T89" s="202"/>
      <c r="U89" s="252"/>
      <c r="V89" s="254"/>
      <c r="W89" s="253"/>
      <c r="X89" s="226"/>
      <c r="Y89" s="249"/>
      <c r="Z89" s="214"/>
      <c r="AA89" s="202"/>
      <c r="AB89" s="21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GX89" s="129">
        <v>20</v>
      </c>
      <c r="GY89" s="129">
        <v>20</v>
      </c>
      <c r="GZ89" s="129">
        <v>48</v>
      </c>
      <c r="HA89" s="129">
        <v>48</v>
      </c>
      <c r="HB89" s="129">
        <v>4400</v>
      </c>
    </row>
    <row r="90" spans="1:210" s="81" customFormat="1" ht="12" customHeight="1">
      <c r="A90" s="160">
        <v>306030104000000</v>
      </c>
      <c r="B90" s="85">
        <v>4</v>
      </c>
      <c r="C90" s="50" t="s">
        <v>64</v>
      </c>
      <c r="D90" s="51"/>
      <c r="E90" s="52">
        <v>19</v>
      </c>
      <c r="F90" s="52">
        <v>19</v>
      </c>
      <c r="G90" s="53">
        <v>100</v>
      </c>
      <c r="H90" s="54">
        <v>0</v>
      </c>
      <c r="I90" s="52">
        <v>39</v>
      </c>
      <c r="J90" s="52">
        <v>39</v>
      </c>
      <c r="K90" s="53">
        <v>100</v>
      </c>
      <c r="L90" s="54">
        <v>0</v>
      </c>
      <c r="M90" s="133">
        <v>3847</v>
      </c>
      <c r="N90" s="129">
        <v>5716</v>
      </c>
      <c r="O90" s="129">
        <v>6193</v>
      </c>
      <c r="P90" s="53">
        <v>160.98258383155706</v>
      </c>
      <c r="Q90" s="186"/>
      <c r="R90" s="254"/>
      <c r="S90" s="253"/>
      <c r="T90" s="202"/>
      <c r="U90" s="252"/>
      <c r="V90" s="254"/>
      <c r="W90" s="253"/>
      <c r="X90" s="226"/>
      <c r="Y90" s="249"/>
      <c r="Z90" s="214"/>
      <c r="AA90" s="202"/>
      <c r="AB90" s="21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GX90" s="129">
        <v>19</v>
      </c>
      <c r="GY90" s="129">
        <v>19</v>
      </c>
      <c r="GZ90" s="129">
        <v>39</v>
      </c>
      <c r="HA90" s="129">
        <v>39</v>
      </c>
      <c r="HB90" s="129">
        <v>5500</v>
      </c>
    </row>
    <row r="91" spans="1:210" s="81" customFormat="1" ht="12" customHeight="1">
      <c r="A91" s="160">
        <v>306030105000000</v>
      </c>
      <c r="B91" s="85">
        <v>5</v>
      </c>
      <c r="C91" s="50" t="s">
        <v>18</v>
      </c>
      <c r="D91" s="51"/>
      <c r="E91" s="52">
        <v>15</v>
      </c>
      <c r="F91" s="52">
        <v>15</v>
      </c>
      <c r="G91" s="53">
        <v>100</v>
      </c>
      <c r="H91" s="54">
        <v>0</v>
      </c>
      <c r="I91" s="52">
        <v>14</v>
      </c>
      <c r="J91" s="52">
        <v>14</v>
      </c>
      <c r="K91" s="53">
        <v>100</v>
      </c>
      <c r="L91" s="54">
        <v>0</v>
      </c>
      <c r="M91" s="133">
        <v>2401</v>
      </c>
      <c r="N91" s="129">
        <v>2695</v>
      </c>
      <c r="O91" s="129">
        <v>2832</v>
      </c>
      <c r="P91" s="53">
        <v>117.95085381091212</v>
      </c>
      <c r="Q91" s="186"/>
      <c r="R91" s="254"/>
      <c r="S91" s="253"/>
      <c r="T91" s="202"/>
      <c r="U91" s="252"/>
      <c r="V91" s="254"/>
      <c r="W91" s="253"/>
      <c r="X91" s="226"/>
      <c r="Y91" s="249"/>
      <c r="Z91" s="214"/>
      <c r="AA91" s="202"/>
      <c r="AB91" s="21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GX91" s="129">
        <v>15</v>
      </c>
      <c r="GY91" s="129">
        <v>15</v>
      </c>
      <c r="GZ91" s="129">
        <v>14</v>
      </c>
      <c r="HA91" s="129">
        <v>14</v>
      </c>
      <c r="HB91" s="129">
        <v>2700</v>
      </c>
    </row>
    <row r="92" spans="1:210" s="81" customFormat="1" ht="12" customHeight="1">
      <c r="A92" s="160">
        <v>306030106000000</v>
      </c>
      <c r="B92" s="85">
        <v>6</v>
      </c>
      <c r="C92" s="50" t="s">
        <v>19</v>
      </c>
      <c r="D92" s="51"/>
      <c r="E92" s="52">
        <v>6</v>
      </c>
      <c r="F92" s="52">
        <v>6</v>
      </c>
      <c r="G92" s="53">
        <v>100</v>
      </c>
      <c r="H92" s="54">
        <v>0</v>
      </c>
      <c r="I92" s="52">
        <v>11</v>
      </c>
      <c r="J92" s="52">
        <v>11</v>
      </c>
      <c r="K92" s="53">
        <v>100</v>
      </c>
      <c r="L92" s="54">
        <v>0</v>
      </c>
      <c r="M92" s="133">
        <v>1222</v>
      </c>
      <c r="N92" s="129">
        <v>1524</v>
      </c>
      <c r="O92" s="129">
        <v>1572</v>
      </c>
      <c r="P92" s="53">
        <v>128.6415711947627</v>
      </c>
      <c r="Q92" s="186"/>
      <c r="R92" s="254"/>
      <c r="S92" s="253"/>
      <c r="T92" s="202"/>
      <c r="U92" s="252"/>
      <c r="V92" s="254"/>
      <c r="W92" s="253"/>
      <c r="X92" s="226"/>
      <c r="Y92" s="249"/>
      <c r="Z92" s="214"/>
      <c r="AA92" s="202"/>
      <c r="AB92" s="21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GX92" s="129">
        <v>6</v>
      </c>
      <c r="GY92" s="129">
        <v>6</v>
      </c>
      <c r="GZ92" s="129">
        <v>11</v>
      </c>
      <c r="HA92" s="129">
        <v>11</v>
      </c>
      <c r="HB92" s="129">
        <v>1500</v>
      </c>
    </row>
    <row r="93" spans="1:210" s="81" customFormat="1" ht="12" customHeight="1">
      <c r="A93" s="160">
        <v>306030107000000</v>
      </c>
      <c r="B93" s="85">
        <v>7</v>
      </c>
      <c r="C93" s="50" t="s">
        <v>48</v>
      </c>
      <c r="D93" s="51"/>
      <c r="E93" s="52">
        <v>12</v>
      </c>
      <c r="F93" s="52">
        <v>12</v>
      </c>
      <c r="G93" s="53">
        <v>100</v>
      </c>
      <c r="H93" s="54">
        <v>0</v>
      </c>
      <c r="I93" s="52">
        <v>15</v>
      </c>
      <c r="J93" s="52">
        <v>15</v>
      </c>
      <c r="K93" s="53">
        <v>100</v>
      </c>
      <c r="L93" s="54">
        <v>0</v>
      </c>
      <c r="M93" s="133">
        <v>1625</v>
      </c>
      <c r="N93" s="129">
        <v>1991</v>
      </c>
      <c r="O93" s="129">
        <v>2099</v>
      </c>
      <c r="P93" s="53">
        <v>129.16923076923078</v>
      </c>
      <c r="Q93" s="186"/>
      <c r="R93" s="254"/>
      <c r="S93" s="253"/>
      <c r="T93" s="202"/>
      <c r="U93" s="252"/>
      <c r="V93" s="254"/>
      <c r="W93" s="253"/>
      <c r="X93" s="226"/>
      <c r="Y93" s="249"/>
      <c r="Z93" s="214"/>
      <c r="AA93" s="202"/>
      <c r="AB93" s="21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GX93" s="129">
        <v>12</v>
      </c>
      <c r="GY93" s="129">
        <v>12</v>
      </c>
      <c r="GZ93" s="129">
        <v>15</v>
      </c>
      <c r="HA93" s="129">
        <v>15</v>
      </c>
      <c r="HB93" s="129">
        <v>2000</v>
      </c>
    </row>
    <row r="94" spans="1:210" s="81" customFormat="1" ht="12" customHeight="1">
      <c r="A94" s="160">
        <v>306030108000000</v>
      </c>
      <c r="B94" s="85">
        <v>8</v>
      </c>
      <c r="C94" s="50" t="s">
        <v>88</v>
      </c>
      <c r="D94" s="51"/>
      <c r="E94" s="52">
        <v>11</v>
      </c>
      <c r="F94" s="52">
        <v>11</v>
      </c>
      <c r="G94" s="53">
        <v>100</v>
      </c>
      <c r="H94" s="54">
        <v>0</v>
      </c>
      <c r="I94" s="52">
        <v>19</v>
      </c>
      <c r="J94" s="52">
        <v>19</v>
      </c>
      <c r="K94" s="53">
        <v>100</v>
      </c>
      <c r="L94" s="54">
        <v>0</v>
      </c>
      <c r="M94" s="133">
        <v>1986</v>
      </c>
      <c r="N94" s="129">
        <v>2771</v>
      </c>
      <c r="O94" s="129">
        <v>2869</v>
      </c>
      <c r="P94" s="53">
        <v>144.4612286002014</v>
      </c>
      <c r="Q94" s="186"/>
      <c r="R94" s="254"/>
      <c r="S94" s="253"/>
      <c r="T94" s="202"/>
      <c r="U94" s="252"/>
      <c r="V94" s="254"/>
      <c r="W94" s="253"/>
      <c r="X94" s="226"/>
      <c r="Y94" s="249"/>
      <c r="Z94" s="214"/>
      <c r="AA94" s="202"/>
      <c r="AB94" s="21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GX94" s="129">
        <v>11</v>
      </c>
      <c r="GY94" s="129">
        <v>11</v>
      </c>
      <c r="GZ94" s="129">
        <v>19</v>
      </c>
      <c r="HA94" s="129">
        <v>19</v>
      </c>
      <c r="HB94" s="129">
        <v>2800</v>
      </c>
    </row>
    <row r="95" spans="1:210" s="81" customFormat="1" ht="12" customHeight="1">
      <c r="A95" s="160">
        <v>306030109000000</v>
      </c>
      <c r="B95" s="85">
        <v>9</v>
      </c>
      <c r="C95" s="50" t="s">
        <v>20</v>
      </c>
      <c r="D95" s="58"/>
      <c r="E95" s="52">
        <v>14</v>
      </c>
      <c r="F95" s="52">
        <v>14</v>
      </c>
      <c r="G95" s="53">
        <v>100</v>
      </c>
      <c r="H95" s="54">
        <v>0</v>
      </c>
      <c r="I95" s="52">
        <v>42</v>
      </c>
      <c r="J95" s="52">
        <v>42</v>
      </c>
      <c r="K95" s="53">
        <v>100</v>
      </c>
      <c r="L95" s="54">
        <v>0</v>
      </c>
      <c r="M95" s="133">
        <v>4417</v>
      </c>
      <c r="N95" s="130">
        <v>5818</v>
      </c>
      <c r="O95" s="130">
        <v>6028</v>
      </c>
      <c r="P95" s="53">
        <v>136.47271904007246</v>
      </c>
      <c r="Q95" s="186"/>
      <c r="R95" s="245"/>
      <c r="S95" s="253"/>
      <c r="T95" s="202"/>
      <c r="U95" s="252"/>
      <c r="V95" s="245"/>
      <c r="W95" s="253"/>
      <c r="X95" s="226"/>
      <c r="Y95" s="249"/>
      <c r="Z95" s="214"/>
      <c r="AA95" s="202"/>
      <c r="AB95" s="21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GX95" s="130">
        <v>14</v>
      </c>
      <c r="GY95" s="130">
        <v>14</v>
      </c>
      <c r="GZ95" s="130">
        <v>42</v>
      </c>
      <c r="HA95" s="130">
        <v>42</v>
      </c>
      <c r="HB95" s="130">
        <v>5800</v>
      </c>
    </row>
    <row r="96" spans="1:210" s="81" customFormat="1" ht="12" customHeight="1">
      <c r="A96" s="169"/>
      <c r="B96" s="303" t="s">
        <v>73</v>
      </c>
      <c r="C96" s="304"/>
      <c r="D96" s="305"/>
      <c r="E96" s="59">
        <v>132</v>
      </c>
      <c r="F96" s="59">
        <v>132</v>
      </c>
      <c r="G96" s="60">
        <v>100</v>
      </c>
      <c r="H96" s="61">
        <v>0</v>
      </c>
      <c r="I96" s="59">
        <v>238</v>
      </c>
      <c r="J96" s="59">
        <v>238</v>
      </c>
      <c r="K96" s="60">
        <v>100</v>
      </c>
      <c r="L96" s="61">
        <v>0</v>
      </c>
      <c r="M96" s="122">
        <v>25529</v>
      </c>
      <c r="N96" s="299">
        <f>SUM(N87:N95)</f>
        <v>34362</v>
      </c>
      <c r="O96" s="122">
        <v>36040</v>
      </c>
      <c r="P96" s="60">
        <v>141.17278389282777</v>
      </c>
      <c r="Q96" s="186"/>
      <c r="R96" s="222"/>
      <c r="S96" s="221"/>
      <c r="T96" s="223"/>
      <c r="U96" s="252"/>
      <c r="V96" s="222"/>
      <c r="W96" s="221"/>
      <c r="X96" s="224"/>
      <c r="Y96" s="249"/>
      <c r="Z96" s="214"/>
      <c r="AA96" s="202"/>
      <c r="AB96" s="21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GX96" s="122">
        <v>132</v>
      </c>
      <c r="GY96" s="122">
        <v>132</v>
      </c>
      <c r="GZ96" s="122">
        <v>239</v>
      </c>
      <c r="HA96" s="122">
        <v>239</v>
      </c>
      <c r="HB96" s="122">
        <v>34100</v>
      </c>
    </row>
    <row r="97" spans="13:210" ht="12.75">
      <c r="M97" s="179"/>
      <c r="N97" s="179"/>
      <c r="Q97" s="186"/>
      <c r="R97" s="225"/>
      <c r="U97" s="252"/>
      <c r="V97" s="225"/>
      <c r="Z97" s="214"/>
      <c r="AA97" s="202"/>
      <c r="AB97" s="219"/>
      <c r="GX97" s="142">
        <v>132</v>
      </c>
      <c r="GY97" s="142">
        <v>132</v>
      </c>
      <c r="GZ97" s="142">
        <v>239</v>
      </c>
      <c r="HA97" s="142">
        <v>239</v>
      </c>
      <c r="HB97" s="142">
        <v>34100</v>
      </c>
    </row>
    <row r="98" spans="1:210" s="86" customFormat="1" ht="15" customHeight="1">
      <c r="A98" s="328" t="s">
        <v>21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186"/>
      <c r="R98" s="255"/>
      <c r="S98" s="255"/>
      <c r="T98" s="198"/>
      <c r="U98" s="252"/>
      <c r="V98" s="255"/>
      <c r="W98" s="255"/>
      <c r="X98" s="255"/>
      <c r="Y98" s="255"/>
      <c r="Z98" s="214"/>
      <c r="AA98" s="202"/>
      <c r="AB98" s="219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GX98" s="147"/>
      <c r="GY98" s="147"/>
      <c r="GZ98" s="147"/>
      <c r="HA98" s="147"/>
      <c r="HB98" s="147"/>
    </row>
    <row r="99" spans="1:210" s="87" customFormat="1" ht="12" customHeight="1">
      <c r="A99" s="329" t="s">
        <v>92</v>
      </c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186"/>
      <c r="R99" s="256"/>
      <c r="S99" s="256"/>
      <c r="T99" s="202"/>
      <c r="U99" s="252"/>
      <c r="V99" s="256"/>
      <c r="W99" s="256"/>
      <c r="X99" s="256"/>
      <c r="Y99" s="256"/>
      <c r="Z99" s="214"/>
      <c r="AA99" s="202"/>
      <c r="AB99" s="219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GX99" s="148"/>
      <c r="GY99" s="148"/>
      <c r="GZ99" s="148"/>
      <c r="HA99" s="148"/>
      <c r="HB99" s="148"/>
    </row>
    <row r="100" spans="1:210" s="87" customFormat="1" ht="12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193"/>
      <c r="N100" s="292"/>
      <c r="O100" s="118"/>
      <c r="P100" s="88"/>
      <c r="Q100" s="186"/>
      <c r="R100" s="257"/>
      <c r="S100" s="205"/>
      <c r="T100" s="207"/>
      <c r="U100" s="252"/>
      <c r="V100" s="257"/>
      <c r="W100" s="205"/>
      <c r="X100" s="257"/>
      <c r="Y100" s="256"/>
      <c r="Z100" s="214"/>
      <c r="AA100" s="202"/>
      <c r="AB100" s="219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GX100" s="148"/>
      <c r="GY100" s="148"/>
      <c r="GZ100" s="148"/>
      <c r="HA100" s="148"/>
      <c r="HB100" s="148"/>
    </row>
    <row r="101" spans="1:210" s="87" customFormat="1" ht="12" customHeight="1">
      <c r="A101" s="308" t="s">
        <v>136</v>
      </c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186"/>
      <c r="R101" s="256"/>
      <c r="S101" s="256"/>
      <c r="T101" s="202"/>
      <c r="U101" s="252"/>
      <c r="V101" s="256"/>
      <c r="W101" s="256"/>
      <c r="X101" s="256"/>
      <c r="Y101" s="256"/>
      <c r="Z101" s="214"/>
      <c r="AA101" s="202"/>
      <c r="AB101" s="219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GX101" s="148"/>
      <c r="GY101" s="148"/>
      <c r="GZ101" s="148"/>
      <c r="HA101" s="148"/>
      <c r="HB101" s="148"/>
    </row>
    <row r="102" spans="1:210" s="87" customFormat="1" ht="12" customHeight="1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  <c r="L102" s="317"/>
      <c r="M102" s="317"/>
      <c r="N102" s="317"/>
      <c r="O102" s="317"/>
      <c r="P102" s="317"/>
      <c r="Q102" s="186"/>
      <c r="R102" s="256"/>
      <c r="S102" s="256"/>
      <c r="T102" s="202"/>
      <c r="U102" s="252"/>
      <c r="V102" s="256"/>
      <c r="W102" s="256"/>
      <c r="X102" s="256"/>
      <c r="Y102" s="256"/>
      <c r="Z102" s="214"/>
      <c r="AA102" s="202"/>
      <c r="AB102" s="219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GX102" s="148"/>
      <c r="GY102" s="148"/>
      <c r="GZ102" s="148"/>
      <c r="HA102" s="148"/>
      <c r="HB102" s="148"/>
    </row>
    <row r="103" spans="1:210" s="87" customFormat="1" ht="12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191"/>
      <c r="N103" s="290"/>
      <c r="O103" s="118"/>
      <c r="P103" s="46"/>
      <c r="Q103" s="186"/>
      <c r="R103" s="208"/>
      <c r="S103" s="205"/>
      <c r="T103" s="207"/>
      <c r="U103" s="252"/>
      <c r="V103" s="208"/>
      <c r="W103" s="205"/>
      <c r="X103" s="208"/>
      <c r="Y103" s="256"/>
      <c r="Z103" s="214"/>
      <c r="AA103" s="202"/>
      <c r="AB103" s="219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GX103" s="148"/>
      <c r="GY103" s="148"/>
      <c r="GZ103" s="148"/>
      <c r="HA103" s="148"/>
      <c r="HB103" s="148"/>
    </row>
    <row r="104" spans="1:41" s="180" customFormat="1" ht="12" customHeight="1">
      <c r="A104" s="313" t="s">
        <v>145</v>
      </c>
      <c r="B104" s="318" t="s">
        <v>66</v>
      </c>
      <c r="C104" s="319"/>
      <c r="D104" s="313" t="s">
        <v>146</v>
      </c>
      <c r="E104" s="311" t="s">
        <v>103</v>
      </c>
      <c r="F104" s="322"/>
      <c r="G104" s="322"/>
      <c r="H104" s="312"/>
      <c r="I104" s="311" t="s">
        <v>67</v>
      </c>
      <c r="J104" s="322"/>
      <c r="K104" s="322"/>
      <c r="L104" s="312"/>
      <c r="M104" s="311" t="s">
        <v>104</v>
      </c>
      <c r="N104" s="322"/>
      <c r="O104" s="322"/>
      <c r="P104" s="312"/>
      <c r="Q104" s="186"/>
      <c r="R104" s="361"/>
      <c r="S104" s="361"/>
      <c r="T104" s="361"/>
      <c r="U104" s="252"/>
      <c r="V104" s="361"/>
      <c r="W104" s="361"/>
      <c r="X104" s="361"/>
      <c r="Y104" s="209"/>
      <c r="Z104" s="214"/>
      <c r="AA104" s="202"/>
      <c r="AB104" s="21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</row>
    <row r="105" spans="1:41" s="180" customFormat="1" ht="12" customHeight="1">
      <c r="A105" s="325"/>
      <c r="B105" s="320"/>
      <c r="C105" s="321"/>
      <c r="D105" s="325"/>
      <c r="E105" s="309" t="s">
        <v>68</v>
      </c>
      <c r="F105" s="311" t="s">
        <v>69</v>
      </c>
      <c r="G105" s="312"/>
      <c r="H105" s="309" t="s">
        <v>70</v>
      </c>
      <c r="I105" s="309" t="s">
        <v>68</v>
      </c>
      <c r="J105" s="311" t="s">
        <v>69</v>
      </c>
      <c r="K105" s="312"/>
      <c r="L105" s="309" t="s">
        <v>70</v>
      </c>
      <c r="M105" s="313" t="s">
        <v>147</v>
      </c>
      <c r="N105" s="300" t="s">
        <v>107</v>
      </c>
      <c r="O105" s="301"/>
      <c r="P105" s="302"/>
      <c r="Q105" s="186"/>
      <c r="R105" s="362"/>
      <c r="S105" s="361"/>
      <c r="T105" s="361"/>
      <c r="U105" s="252"/>
      <c r="V105" s="362"/>
      <c r="W105" s="361"/>
      <c r="X105" s="361"/>
      <c r="Y105" s="209"/>
      <c r="Z105" s="214"/>
      <c r="AA105" s="202"/>
      <c r="AB105" s="21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</row>
    <row r="106" spans="1:41" s="180" customFormat="1" ht="22.5">
      <c r="A106" s="314"/>
      <c r="B106" s="323" t="s">
        <v>137</v>
      </c>
      <c r="C106" s="324"/>
      <c r="D106" s="314"/>
      <c r="E106" s="310"/>
      <c r="F106" s="181" t="s">
        <v>109</v>
      </c>
      <c r="G106" s="182" t="s">
        <v>71</v>
      </c>
      <c r="H106" s="310"/>
      <c r="I106" s="310"/>
      <c r="J106" s="181" t="s">
        <v>109</v>
      </c>
      <c r="K106" s="182" t="s">
        <v>71</v>
      </c>
      <c r="L106" s="310"/>
      <c r="M106" s="314"/>
      <c r="N106" s="297" t="s">
        <v>156</v>
      </c>
      <c r="O106" s="297" t="s">
        <v>157</v>
      </c>
      <c r="P106" s="298" t="s">
        <v>71</v>
      </c>
      <c r="Q106" s="186"/>
      <c r="R106" s="362"/>
      <c r="S106" s="210"/>
      <c r="T106" s="211"/>
      <c r="U106" s="252"/>
      <c r="V106" s="362"/>
      <c r="W106" s="210"/>
      <c r="X106" s="212"/>
      <c r="Y106" s="209"/>
      <c r="Z106" s="214"/>
      <c r="AA106" s="202"/>
      <c r="AB106" s="21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</row>
    <row r="107" spans="1:210" s="87" customFormat="1" ht="12" customHeight="1">
      <c r="A107" s="170"/>
      <c r="B107" s="89" t="s">
        <v>90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156"/>
      <c r="N107" s="156"/>
      <c r="O107" s="119"/>
      <c r="P107" s="90"/>
      <c r="Q107" s="186"/>
      <c r="R107" s="214"/>
      <c r="S107" s="213"/>
      <c r="T107" s="202"/>
      <c r="U107" s="252"/>
      <c r="V107" s="214"/>
      <c r="W107" s="213"/>
      <c r="X107" s="256"/>
      <c r="Y107" s="256"/>
      <c r="Z107" s="214"/>
      <c r="AA107" s="202"/>
      <c r="AB107" s="219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GX107" s="148"/>
      <c r="GY107" s="148"/>
      <c r="GZ107" s="148"/>
      <c r="HA107" s="148"/>
      <c r="HB107" s="148"/>
    </row>
    <row r="108" spans="1:210" s="87" customFormat="1" ht="12" customHeight="1">
      <c r="A108" s="160">
        <v>306040101000000</v>
      </c>
      <c r="B108" s="91">
        <v>1</v>
      </c>
      <c r="C108" s="50" t="s">
        <v>91</v>
      </c>
      <c r="D108" s="51"/>
      <c r="E108" s="52">
        <v>27</v>
      </c>
      <c r="F108" s="52">
        <v>27</v>
      </c>
      <c r="G108" s="92">
        <v>100</v>
      </c>
      <c r="H108" s="54">
        <v>0</v>
      </c>
      <c r="I108" s="52">
        <v>52</v>
      </c>
      <c r="J108" s="52">
        <v>45</v>
      </c>
      <c r="K108" s="92">
        <v>86.53846153846155</v>
      </c>
      <c r="L108" s="54">
        <v>7</v>
      </c>
      <c r="M108" s="133">
        <v>8588</v>
      </c>
      <c r="N108" s="131">
        <v>5189</v>
      </c>
      <c r="O108" s="131">
        <v>5515</v>
      </c>
      <c r="P108" s="53">
        <v>64.21751280857009</v>
      </c>
      <c r="Q108" s="186"/>
      <c r="R108" s="242"/>
      <c r="S108" s="258"/>
      <c r="T108" s="202"/>
      <c r="U108" s="252"/>
      <c r="V108" s="242"/>
      <c r="W108" s="258"/>
      <c r="X108" s="226"/>
      <c r="Y108" s="256"/>
      <c r="Z108" s="214"/>
      <c r="AA108" s="202"/>
      <c r="AB108" s="219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GX108" s="131">
        <v>27</v>
      </c>
      <c r="GY108" s="131">
        <v>27</v>
      </c>
      <c r="GZ108" s="131">
        <v>52</v>
      </c>
      <c r="HA108" s="131">
        <v>42</v>
      </c>
      <c r="HB108" s="131">
        <v>5500</v>
      </c>
    </row>
    <row r="109" spans="1:210" s="87" customFormat="1" ht="12" customHeight="1">
      <c r="A109" s="160">
        <v>306040102000000</v>
      </c>
      <c r="B109" s="91">
        <v>2</v>
      </c>
      <c r="C109" s="50" t="s">
        <v>6</v>
      </c>
      <c r="D109" s="51"/>
      <c r="E109" s="52">
        <v>14</v>
      </c>
      <c r="F109" s="52">
        <v>14</v>
      </c>
      <c r="G109" s="92">
        <v>100</v>
      </c>
      <c r="H109" s="54">
        <v>0</v>
      </c>
      <c r="I109" s="52">
        <v>49</v>
      </c>
      <c r="J109" s="52">
        <v>46</v>
      </c>
      <c r="K109" s="92">
        <v>93.87755102040816</v>
      </c>
      <c r="L109" s="54">
        <v>3</v>
      </c>
      <c r="M109" s="133">
        <v>3777</v>
      </c>
      <c r="N109" s="131">
        <v>4168</v>
      </c>
      <c r="O109" s="131">
        <v>4317</v>
      </c>
      <c r="P109" s="53">
        <v>114.29706115965053</v>
      </c>
      <c r="Q109" s="186"/>
      <c r="R109" s="259"/>
      <c r="S109" s="258"/>
      <c r="T109" s="202"/>
      <c r="U109" s="252"/>
      <c r="V109" s="259"/>
      <c r="W109" s="258"/>
      <c r="X109" s="226"/>
      <c r="Y109" s="256"/>
      <c r="Z109" s="214"/>
      <c r="AA109" s="202"/>
      <c r="AB109" s="219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GX109" s="131">
        <v>14</v>
      </c>
      <c r="GY109" s="131">
        <v>14</v>
      </c>
      <c r="GZ109" s="131">
        <v>49</v>
      </c>
      <c r="HA109" s="131">
        <v>46</v>
      </c>
      <c r="HB109" s="131">
        <v>4200</v>
      </c>
    </row>
    <row r="110" spans="1:210" s="87" customFormat="1" ht="12" customHeight="1">
      <c r="A110" s="160">
        <v>306040103000000</v>
      </c>
      <c r="B110" s="91">
        <v>3</v>
      </c>
      <c r="C110" s="50" t="s">
        <v>22</v>
      </c>
      <c r="D110" s="51"/>
      <c r="E110" s="52">
        <v>12</v>
      </c>
      <c r="F110" s="52">
        <v>12</v>
      </c>
      <c r="G110" s="92">
        <v>100</v>
      </c>
      <c r="H110" s="54">
        <v>0</v>
      </c>
      <c r="I110" s="52">
        <v>14</v>
      </c>
      <c r="J110" s="52">
        <v>13</v>
      </c>
      <c r="K110" s="92">
        <v>92.85714285714286</v>
      </c>
      <c r="L110" s="54">
        <v>1</v>
      </c>
      <c r="M110" s="133">
        <v>2220</v>
      </c>
      <c r="N110" s="131">
        <v>2326</v>
      </c>
      <c r="O110" s="131">
        <v>2468</v>
      </c>
      <c r="P110" s="53">
        <v>111.17117117117117</v>
      </c>
      <c r="Q110" s="186"/>
      <c r="R110" s="259"/>
      <c r="S110" s="258"/>
      <c r="T110" s="202"/>
      <c r="U110" s="252"/>
      <c r="V110" s="259"/>
      <c r="W110" s="258"/>
      <c r="X110" s="226"/>
      <c r="Y110" s="256"/>
      <c r="Z110" s="214"/>
      <c r="AA110" s="202"/>
      <c r="AB110" s="219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GX110" s="131">
        <v>12</v>
      </c>
      <c r="GY110" s="131">
        <v>12</v>
      </c>
      <c r="GZ110" s="131">
        <v>14</v>
      </c>
      <c r="HA110" s="131">
        <v>13</v>
      </c>
      <c r="HB110" s="131">
        <v>2400</v>
      </c>
    </row>
    <row r="111" spans="1:210" s="87" customFormat="1" ht="12" customHeight="1">
      <c r="A111" s="160">
        <v>306040104000000</v>
      </c>
      <c r="B111" s="91">
        <v>4</v>
      </c>
      <c r="C111" s="50" t="s">
        <v>23</v>
      </c>
      <c r="D111" s="51"/>
      <c r="E111" s="52">
        <v>16</v>
      </c>
      <c r="F111" s="52">
        <v>16</v>
      </c>
      <c r="G111" s="92">
        <v>100</v>
      </c>
      <c r="H111" s="54">
        <v>0</v>
      </c>
      <c r="I111" s="52">
        <v>37</v>
      </c>
      <c r="J111" s="52">
        <v>33</v>
      </c>
      <c r="K111" s="92">
        <v>89.1891891891892</v>
      </c>
      <c r="L111" s="54">
        <v>4</v>
      </c>
      <c r="M111" s="133">
        <v>4103</v>
      </c>
      <c r="N111" s="131">
        <v>4441</v>
      </c>
      <c r="O111" s="131">
        <v>4653</v>
      </c>
      <c r="P111" s="53">
        <v>113.40482573726543</v>
      </c>
      <c r="Q111" s="186"/>
      <c r="R111" s="259"/>
      <c r="S111" s="258"/>
      <c r="T111" s="202"/>
      <c r="U111" s="252"/>
      <c r="V111" s="259"/>
      <c r="W111" s="258"/>
      <c r="X111" s="226"/>
      <c r="Y111" s="256"/>
      <c r="Z111" s="214"/>
      <c r="AA111" s="202"/>
      <c r="AB111" s="219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GX111" s="131">
        <v>16</v>
      </c>
      <c r="GY111" s="131">
        <v>16</v>
      </c>
      <c r="GZ111" s="131">
        <v>37</v>
      </c>
      <c r="HA111" s="131">
        <v>33</v>
      </c>
      <c r="HB111" s="131">
        <v>4500</v>
      </c>
    </row>
    <row r="112" spans="1:210" s="87" customFormat="1" ht="12" customHeight="1">
      <c r="A112" s="160">
        <v>306040105000000</v>
      </c>
      <c r="B112" s="91">
        <v>5</v>
      </c>
      <c r="C112" s="50" t="s">
        <v>24</v>
      </c>
      <c r="D112" s="51"/>
      <c r="E112" s="52">
        <v>10</v>
      </c>
      <c r="F112" s="52">
        <v>10</v>
      </c>
      <c r="G112" s="92">
        <v>100</v>
      </c>
      <c r="H112" s="54">
        <v>0</v>
      </c>
      <c r="I112" s="52">
        <v>9</v>
      </c>
      <c r="J112" s="52">
        <v>6</v>
      </c>
      <c r="K112" s="92">
        <v>66.66666666666666</v>
      </c>
      <c r="L112" s="54">
        <v>3</v>
      </c>
      <c r="M112" s="133">
        <v>2259</v>
      </c>
      <c r="N112" s="131">
        <v>2440</v>
      </c>
      <c r="O112" s="131">
        <v>2529</v>
      </c>
      <c r="P112" s="53">
        <v>111.95219123505976</v>
      </c>
      <c r="Q112" s="186"/>
      <c r="R112" s="259"/>
      <c r="S112" s="258"/>
      <c r="T112" s="202"/>
      <c r="U112" s="252"/>
      <c r="V112" s="259"/>
      <c r="W112" s="258"/>
      <c r="X112" s="226"/>
      <c r="Y112" s="256"/>
      <c r="Z112" s="214"/>
      <c r="AA112" s="202"/>
      <c r="AB112" s="219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GX112" s="131">
        <v>10</v>
      </c>
      <c r="GY112" s="131">
        <v>10</v>
      </c>
      <c r="GZ112" s="131">
        <v>9</v>
      </c>
      <c r="HA112" s="131">
        <v>6</v>
      </c>
      <c r="HB112" s="131">
        <v>2500</v>
      </c>
    </row>
    <row r="113" spans="1:210" s="87" customFormat="1" ht="12" customHeight="1">
      <c r="A113" s="160">
        <v>306040106000000</v>
      </c>
      <c r="B113" s="91">
        <v>6</v>
      </c>
      <c r="C113" s="50" t="s">
        <v>51</v>
      </c>
      <c r="D113" s="51"/>
      <c r="E113" s="52">
        <v>12</v>
      </c>
      <c r="F113" s="52">
        <v>12</v>
      </c>
      <c r="G113" s="92">
        <v>100</v>
      </c>
      <c r="H113" s="54">
        <v>0</v>
      </c>
      <c r="I113" s="52">
        <v>21</v>
      </c>
      <c r="J113" s="52">
        <v>19</v>
      </c>
      <c r="K113" s="92">
        <v>90.47619047619048</v>
      </c>
      <c r="L113" s="54">
        <v>2</v>
      </c>
      <c r="M113" s="133">
        <v>5765</v>
      </c>
      <c r="N113" s="131">
        <v>7215</v>
      </c>
      <c r="O113" s="131">
        <v>7466</v>
      </c>
      <c r="P113" s="53">
        <v>129.50563746747613</v>
      </c>
      <c r="Q113" s="186"/>
      <c r="R113" s="259"/>
      <c r="S113" s="258"/>
      <c r="T113" s="202"/>
      <c r="U113" s="252"/>
      <c r="V113" s="259"/>
      <c r="W113" s="258"/>
      <c r="X113" s="226"/>
      <c r="Y113" s="256"/>
      <c r="Z113" s="214"/>
      <c r="AA113" s="202"/>
      <c r="AB113" s="219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GX113" s="131">
        <v>12</v>
      </c>
      <c r="GY113" s="131">
        <v>12</v>
      </c>
      <c r="GZ113" s="131">
        <v>21</v>
      </c>
      <c r="HA113" s="131">
        <v>17</v>
      </c>
      <c r="HB113" s="131">
        <v>7300</v>
      </c>
    </row>
    <row r="114" spans="1:210" s="87" customFormat="1" ht="12" customHeight="1">
      <c r="A114" s="160">
        <v>306040107000000</v>
      </c>
      <c r="B114" s="91">
        <v>7</v>
      </c>
      <c r="C114" s="50" t="s">
        <v>65</v>
      </c>
      <c r="D114" s="58"/>
      <c r="E114" s="52">
        <v>9</v>
      </c>
      <c r="F114" s="52">
        <v>9</v>
      </c>
      <c r="G114" s="92">
        <v>100</v>
      </c>
      <c r="H114" s="54">
        <v>0</v>
      </c>
      <c r="I114" s="52">
        <v>15</v>
      </c>
      <c r="J114" s="52">
        <v>11</v>
      </c>
      <c r="K114" s="92">
        <v>73.33333333333333</v>
      </c>
      <c r="L114" s="54">
        <v>4</v>
      </c>
      <c r="M114" s="133">
        <v>1845</v>
      </c>
      <c r="N114" s="132">
        <v>2097</v>
      </c>
      <c r="O114" s="132">
        <v>2131</v>
      </c>
      <c r="P114" s="53">
        <v>115.50135501355014</v>
      </c>
      <c r="Q114" s="186"/>
      <c r="R114" s="243"/>
      <c r="S114" s="258"/>
      <c r="T114" s="202"/>
      <c r="U114" s="252"/>
      <c r="V114" s="243"/>
      <c r="W114" s="258"/>
      <c r="X114" s="226"/>
      <c r="Y114" s="256"/>
      <c r="Z114" s="214"/>
      <c r="AA114" s="202"/>
      <c r="AB114" s="219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GX114" s="132">
        <v>9</v>
      </c>
      <c r="GY114" s="132">
        <v>9</v>
      </c>
      <c r="GZ114" s="132">
        <v>15</v>
      </c>
      <c r="HA114" s="132">
        <v>10</v>
      </c>
      <c r="HB114" s="132">
        <v>2000</v>
      </c>
    </row>
    <row r="115" spans="1:210" s="87" customFormat="1" ht="12" customHeight="1">
      <c r="A115" s="171"/>
      <c r="B115" s="303" t="s">
        <v>73</v>
      </c>
      <c r="C115" s="304"/>
      <c r="D115" s="305"/>
      <c r="E115" s="59">
        <v>100</v>
      </c>
      <c r="F115" s="59">
        <v>100</v>
      </c>
      <c r="G115" s="93">
        <v>100</v>
      </c>
      <c r="H115" s="61">
        <v>0</v>
      </c>
      <c r="I115" s="59">
        <v>197</v>
      </c>
      <c r="J115" s="59">
        <v>173</v>
      </c>
      <c r="K115" s="93">
        <v>87.81725888324873</v>
      </c>
      <c r="L115" s="61">
        <v>24</v>
      </c>
      <c r="M115" s="122">
        <v>28557</v>
      </c>
      <c r="N115" s="299">
        <f>SUM(N108:N114)</f>
        <v>27876</v>
      </c>
      <c r="O115" s="122">
        <v>29079</v>
      </c>
      <c r="P115" s="60">
        <v>101.82792310116608</v>
      </c>
      <c r="Q115" s="186"/>
      <c r="R115" s="222"/>
      <c r="S115" s="221"/>
      <c r="T115" s="223"/>
      <c r="U115" s="252"/>
      <c r="V115" s="222"/>
      <c r="W115" s="221"/>
      <c r="X115" s="224"/>
      <c r="Y115" s="256"/>
      <c r="Z115" s="214"/>
      <c r="AA115" s="202"/>
      <c r="AB115" s="219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GX115" s="122">
        <v>100</v>
      </c>
      <c r="GY115" s="122">
        <v>100</v>
      </c>
      <c r="GZ115" s="122">
        <v>197</v>
      </c>
      <c r="HA115" s="122">
        <v>167</v>
      </c>
      <c r="HB115" s="122">
        <v>28400</v>
      </c>
    </row>
    <row r="116" spans="13:210" ht="12.75">
      <c r="M116" s="179"/>
      <c r="N116" s="179"/>
      <c r="Q116" s="186"/>
      <c r="R116" s="225"/>
      <c r="U116" s="252"/>
      <c r="Z116" s="214"/>
      <c r="AA116" s="202"/>
      <c r="AB116" s="219"/>
      <c r="GX116" s="142">
        <v>100</v>
      </c>
      <c r="GY116" s="142">
        <v>100</v>
      </c>
      <c r="GZ116" s="142">
        <v>197</v>
      </c>
      <c r="HA116" s="142">
        <v>167</v>
      </c>
      <c r="HB116" s="142">
        <v>28400</v>
      </c>
    </row>
    <row r="117" spans="1:210" s="94" customFormat="1" ht="15" customHeight="1">
      <c r="A117" s="330" t="s">
        <v>94</v>
      </c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186"/>
      <c r="R117" s="260"/>
      <c r="S117" s="260"/>
      <c r="T117" s="198"/>
      <c r="U117" s="252"/>
      <c r="V117" s="260"/>
      <c r="W117" s="260"/>
      <c r="X117" s="260"/>
      <c r="Y117" s="260"/>
      <c r="Z117" s="214"/>
      <c r="AA117" s="202"/>
      <c r="AB117" s="219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GX117" s="149"/>
      <c r="GY117" s="149"/>
      <c r="GZ117" s="149"/>
      <c r="HA117" s="149"/>
      <c r="HB117" s="149"/>
    </row>
    <row r="118" spans="1:210" s="95" customFormat="1" ht="12" customHeight="1">
      <c r="A118" s="331" t="s">
        <v>95</v>
      </c>
      <c r="B118" s="331"/>
      <c r="C118" s="331"/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186"/>
      <c r="R118" s="261"/>
      <c r="S118" s="261"/>
      <c r="T118" s="202"/>
      <c r="U118" s="252"/>
      <c r="V118" s="261"/>
      <c r="W118" s="261"/>
      <c r="X118" s="261"/>
      <c r="Y118" s="261"/>
      <c r="Z118" s="214"/>
      <c r="AA118" s="202"/>
      <c r="AB118" s="219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GX118" s="150"/>
      <c r="GY118" s="150"/>
      <c r="GZ118" s="150"/>
      <c r="HA118" s="150"/>
      <c r="HB118" s="150"/>
    </row>
    <row r="119" spans="1:210" s="95" customFormat="1" ht="12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194"/>
      <c r="N119" s="293"/>
      <c r="O119" s="118"/>
      <c r="P119" s="96"/>
      <c r="Q119" s="186"/>
      <c r="R119" s="262"/>
      <c r="S119" s="205"/>
      <c r="T119" s="207"/>
      <c r="U119" s="252"/>
      <c r="V119" s="262"/>
      <c r="W119" s="205"/>
      <c r="X119" s="262"/>
      <c r="Y119" s="261"/>
      <c r="Z119" s="214"/>
      <c r="AA119" s="202"/>
      <c r="AB119" s="219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GX119" s="150"/>
      <c r="GY119" s="150"/>
      <c r="GZ119" s="150"/>
      <c r="HA119" s="150"/>
      <c r="HB119" s="150"/>
    </row>
    <row r="120" spans="1:210" s="95" customFormat="1" ht="12" customHeight="1">
      <c r="A120" s="308" t="s">
        <v>136</v>
      </c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186"/>
      <c r="R120" s="261"/>
      <c r="S120" s="261"/>
      <c r="T120" s="202"/>
      <c r="U120" s="252"/>
      <c r="V120" s="261"/>
      <c r="W120" s="261"/>
      <c r="X120" s="261"/>
      <c r="Y120" s="261"/>
      <c r="Z120" s="214"/>
      <c r="AA120" s="202"/>
      <c r="AB120" s="219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GX120" s="150"/>
      <c r="GY120" s="150"/>
      <c r="GZ120" s="150"/>
      <c r="HA120" s="150"/>
      <c r="HB120" s="150"/>
    </row>
    <row r="121" spans="1:210" s="95" customFormat="1" ht="12" customHeight="1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186"/>
      <c r="R121" s="261"/>
      <c r="S121" s="261"/>
      <c r="T121" s="202"/>
      <c r="U121" s="252"/>
      <c r="V121" s="261"/>
      <c r="W121" s="261"/>
      <c r="X121" s="261"/>
      <c r="Y121" s="261"/>
      <c r="Z121" s="214"/>
      <c r="AA121" s="202"/>
      <c r="AB121" s="219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GX121" s="150"/>
      <c r="GY121" s="150"/>
      <c r="GZ121" s="150"/>
      <c r="HA121" s="150"/>
      <c r="HB121" s="150"/>
    </row>
    <row r="122" spans="1:210" s="95" customFormat="1" ht="12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191"/>
      <c r="N122" s="290"/>
      <c r="O122" s="118"/>
      <c r="P122" s="46"/>
      <c r="Q122" s="186"/>
      <c r="R122" s="208"/>
      <c r="S122" s="205"/>
      <c r="T122" s="207"/>
      <c r="U122" s="231"/>
      <c r="V122" s="208"/>
      <c r="W122" s="205"/>
      <c r="X122" s="208"/>
      <c r="Y122" s="261"/>
      <c r="Z122" s="214"/>
      <c r="AA122" s="202"/>
      <c r="AB122" s="219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GX122" s="150"/>
      <c r="GY122" s="150"/>
      <c r="GZ122" s="150"/>
      <c r="HA122" s="150"/>
      <c r="HB122" s="150"/>
    </row>
    <row r="123" spans="1:41" s="180" customFormat="1" ht="12" customHeight="1">
      <c r="A123" s="313" t="s">
        <v>145</v>
      </c>
      <c r="B123" s="318" t="s">
        <v>66</v>
      </c>
      <c r="C123" s="319"/>
      <c r="D123" s="313" t="s">
        <v>146</v>
      </c>
      <c r="E123" s="311" t="s">
        <v>103</v>
      </c>
      <c r="F123" s="322"/>
      <c r="G123" s="322"/>
      <c r="H123" s="312"/>
      <c r="I123" s="311" t="s">
        <v>67</v>
      </c>
      <c r="J123" s="322"/>
      <c r="K123" s="322"/>
      <c r="L123" s="312"/>
      <c r="M123" s="311" t="s">
        <v>104</v>
      </c>
      <c r="N123" s="322"/>
      <c r="O123" s="322"/>
      <c r="P123" s="312"/>
      <c r="Q123" s="186"/>
      <c r="R123" s="361"/>
      <c r="S123" s="361"/>
      <c r="T123" s="361"/>
      <c r="U123" s="263"/>
      <c r="V123" s="361"/>
      <c r="W123" s="361"/>
      <c r="X123" s="361"/>
      <c r="Y123" s="209"/>
      <c r="Z123" s="214"/>
      <c r="AA123" s="202"/>
      <c r="AB123" s="21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</row>
    <row r="124" spans="1:41" s="180" customFormat="1" ht="12" customHeight="1">
      <c r="A124" s="325"/>
      <c r="B124" s="320"/>
      <c r="C124" s="321"/>
      <c r="D124" s="325"/>
      <c r="E124" s="309" t="s">
        <v>68</v>
      </c>
      <c r="F124" s="311" t="s">
        <v>69</v>
      </c>
      <c r="G124" s="312"/>
      <c r="H124" s="309" t="s">
        <v>70</v>
      </c>
      <c r="I124" s="309" t="s">
        <v>68</v>
      </c>
      <c r="J124" s="311" t="s">
        <v>69</v>
      </c>
      <c r="K124" s="312"/>
      <c r="L124" s="309" t="s">
        <v>70</v>
      </c>
      <c r="M124" s="313" t="s">
        <v>147</v>
      </c>
      <c r="N124" s="300" t="s">
        <v>107</v>
      </c>
      <c r="O124" s="301"/>
      <c r="P124" s="302"/>
      <c r="Q124" s="186"/>
      <c r="R124" s="362"/>
      <c r="S124" s="361"/>
      <c r="T124" s="361"/>
      <c r="U124" s="209"/>
      <c r="V124" s="362"/>
      <c r="W124" s="361"/>
      <c r="X124" s="361"/>
      <c r="Y124" s="209"/>
      <c r="Z124" s="214"/>
      <c r="AA124" s="202"/>
      <c r="AB124" s="21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</row>
    <row r="125" spans="1:41" s="180" customFormat="1" ht="22.5">
      <c r="A125" s="314"/>
      <c r="B125" s="323" t="s">
        <v>137</v>
      </c>
      <c r="C125" s="324"/>
      <c r="D125" s="314"/>
      <c r="E125" s="310"/>
      <c r="F125" s="181" t="s">
        <v>109</v>
      </c>
      <c r="G125" s="182" t="s">
        <v>71</v>
      </c>
      <c r="H125" s="310"/>
      <c r="I125" s="310"/>
      <c r="J125" s="181" t="s">
        <v>109</v>
      </c>
      <c r="K125" s="182" t="s">
        <v>71</v>
      </c>
      <c r="L125" s="310"/>
      <c r="M125" s="314"/>
      <c r="N125" s="297" t="s">
        <v>156</v>
      </c>
      <c r="O125" s="297" t="s">
        <v>157</v>
      </c>
      <c r="P125" s="298" t="s">
        <v>71</v>
      </c>
      <c r="Q125" s="186"/>
      <c r="R125" s="362"/>
      <c r="S125" s="210"/>
      <c r="T125" s="211"/>
      <c r="U125" s="209"/>
      <c r="V125" s="362"/>
      <c r="W125" s="210"/>
      <c r="X125" s="212"/>
      <c r="Y125" s="209"/>
      <c r="Z125" s="214"/>
      <c r="AA125" s="202"/>
      <c r="AB125" s="21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</row>
    <row r="126" spans="1:210" s="95" customFormat="1" ht="12" customHeight="1">
      <c r="A126" s="172"/>
      <c r="B126" s="97" t="s">
        <v>74</v>
      </c>
      <c r="C126" s="50"/>
      <c r="D126" s="51"/>
      <c r="E126" s="52"/>
      <c r="F126" s="52"/>
      <c r="G126" s="53"/>
      <c r="H126" s="54"/>
      <c r="I126" s="52"/>
      <c r="J126" s="52"/>
      <c r="K126" s="53"/>
      <c r="L126" s="54"/>
      <c r="M126" s="52"/>
      <c r="N126" s="52"/>
      <c r="O126" s="158"/>
      <c r="P126" s="53"/>
      <c r="Q126" s="186"/>
      <c r="R126" s="214"/>
      <c r="S126" s="264"/>
      <c r="T126" s="202"/>
      <c r="U126" s="209"/>
      <c r="V126" s="214"/>
      <c r="W126" s="264"/>
      <c r="X126" s="226"/>
      <c r="Y126" s="261"/>
      <c r="Z126" s="214"/>
      <c r="AA126" s="202"/>
      <c r="AB126" s="219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GX126" s="150"/>
      <c r="GY126" s="150"/>
      <c r="GZ126" s="150"/>
      <c r="HA126" s="150"/>
      <c r="HB126" s="150"/>
    </row>
    <row r="127" spans="1:210" s="95" customFormat="1" ht="12" customHeight="1">
      <c r="A127" s="160">
        <v>306050201000000</v>
      </c>
      <c r="B127" s="98">
        <v>1</v>
      </c>
      <c r="C127" s="50" t="s">
        <v>0</v>
      </c>
      <c r="D127" s="51"/>
      <c r="E127" s="52">
        <v>21</v>
      </c>
      <c r="F127" s="52">
        <v>21</v>
      </c>
      <c r="G127" s="53">
        <v>100</v>
      </c>
      <c r="H127" s="54">
        <v>0</v>
      </c>
      <c r="I127" s="52">
        <v>112</v>
      </c>
      <c r="J127" s="52">
        <v>112</v>
      </c>
      <c r="K127" s="53">
        <v>100</v>
      </c>
      <c r="L127" s="54">
        <v>0</v>
      </c>
      <c r="M127" s="133">
        <v>10690</v>
      </c>
      <c r="N127" s="134">
        <v>13300</v>
      </c>
      <c r="O127" s="134">
        <v>13627</v>
      </c>
      <c r="P127" s="53">
        <v>127.47427502338635</v>
      </c>
      <c r="Q127" s="186"/>
      <c r="R127" s="265"/>
      <c r="S127" s="264"/>
      <c r="T127" s="202"/>
      <c r="U127" s="209"/>
      <c r="V127" s="266"/>
      <c r="W127" s="264"/>
      <c r="X127" s="226"/>
      <c r="Y127" s="261"/>
      <c r="Z127" s="214"/>
      <c r="AA127" s="202"/>
      <c r="AB127" s="219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GX127" s="134">
        <v>21</v>
      </c>
      <c r="GY127" s="134">
        <v>21</v>
      </c>
      <c r="GZ127" s="134">
        <v>112</v>
      </c>
      <c r="HA127" s="134">
        <v>112</v>
      </c>
      <c r="HB127" s="134">
        <v>13300</v>
      </c>
    </row>
    <row r="128" spans="1:210" s="95" customFormat="1" ht="12" customHeight="1">
      <c r="A128" s="160">
        <v>306050202000000</v>
      </c>
      <c r="B128" s="98">
        <v>2</v>
      </c>
      <c r="C128" s="50" t="s">
        <v>93</v>
      </c>
      <c r="D128" s="51"/>
      <c r="E128" s="52">
        <v>24</v>
      </c>
      <c r="F128" s="52">
        <v>24</v>
      </c>
      <c r="G128" s="53">
        <v>100</v>
      </c>
      <c r="H128" s="54">
        <v>0</v>
      </c>
      <c r="I128" s="52">
        <v>134</v>
      </c>
      <c r="J128" s="52">
        <v>133</v>
      </c>
      <c r="K128" s="53">
        <v>99.25373134328358</v>
      </c>
      <c r="L128" s="54">
        <v>1</v>
      </c>
      <c r="M128" s="133">
        <v>21314</v>
      </c>
      <c r="N128" s="134">
        <v>36862</v>
      </c>
      <c r="O128" s="134">
        <v>37421</v>
      </c>
      <c r="P128" s="53">
        <v>175.57004785586938</v>
      </c>
      <c r="Q128" s="186"/>
      <c r="R128" s="266"/>
      <c r="S128" s="264"/>
      <c r="T128" s="202"/>
      <c r="U128" s="209"/>
      <c r="V128" s="266"/>
      <c r="W128" s="264"/>
      <c r="X128" s="226"/>
      <c r="Y128" s="261"/>
      <c r="Z128" s="214"/>
      <c r="AA128" s="202"/>
      <c r="AB128" s="219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GX128" s="134">
        <v>24</v>
      </c>
      <c r="GY128" s="134">
        <v>24</v>
      </c>
      <c r="GZ128" s="134">
        <v>134</v>
      </c>
      <c r="HA128" s="134">
        <v>133</v>
      </c>
      <c r="HB128" s="134">
        <v>38300</v>
      </c>
    </row>
    <row r="129" spans="1:210" s="95" customFormat="1" ht="12" customHeight="1">
      <c r="A129" s="160">
        <v>306050203000000</v>
      </c>
      <c r="B129" s="98">
        <v>3</v>
      </c>
      <c r="C129" s="50" t="s">
        <v>1</v>
      </c>
      <c r="D129" s="51"/>
      <c r="E129" s="52">
        <v>24</v>
      </c>
      <c r="F129" s="52">
        <v>24</v>
      </c>
      <c r="G129" s="53">
        <v>100</v>
      </c>
      <c r="H129" s="54">
        <v>0</v>
      </c>
      <c r="I129" s="52">
        <v>106</v>
      </c>
      <c r="J129" s="52">
        <v>105</v>
      </c>
      <c r="K129" s="53">
        <v>99.05660377358491</v>
      </c>
      <c r="L129" s="54">
        <v>1</v>
      </c>
      <c r="M129" s="133">
        <v>8867</v>
      </c>
      <c r="N129" s="134">
        <v>10224</v>
      </c>
      <c r="O129" s="134">
        <v>10500</v>
      </c>
      <c r="P129" s="53">
        <v>118.41660087966616</v>
      </c>
      <c r="Q129" s="186"/>
      <c r="R129" s="265"/>
      <c r="S129" s="264"/>
      <c r="T129" s="202"/>
      <c r="U129" s="209"/>
      <c r="V129" s="266"/>
      <c r="W129" s="264"/>
      <c r="X129" s="226"/>
      <c r="Y129" s="261"/>
      <c r="Z129" s="214"/>
      <c r="AA129" s="202"/>
      <c r="AB129" s="219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GX129" s="134">
        <v>24</v>
      </c>
      <c r="GY129" s="134">
        <v>24</v>
      </c>
      <c r="GZ129" s="134">
        <v>106</v>
      </c>
      <c r="HA129" s="134">
        <v>105</v>
      </c>
      <c r="HB129" s="134">
        <v>11500</v>
      </c>
    </row>
    <row r="130" spans="1:210" s="95" customFormat="1" ht="12" customHeight="1">
      <c r="A130" s="160">
        <v>306050204000000</v>
      </c>
      <c r="B130" s="98">
        <v>4</v>
      </c>
      <c r="C130" s="50" t="s">
        <v>3</v>
      </c>
      <c r="D130" s="51"/>
      <c r="E130" s="52">
        <v>18</v>
      </c>
      <c r="F130" s="52">
        <v>18</v>
      </c>
      <c r="G130" s="53">
        <v>100</v>
      </c>
      <c r="H130" s="54">
        <v>0</v>
      </c>
      <c r="I130" s="52">
        <v>92</v>
      </c>
      <c r="J130" s="52">
        <v>91</v>
      </c>
      <c r="K130" s="53">
        <v>98.91304347826086</v>
      </c>
      <c r="L130" s="54">
        <v>1</v>
      </c>
      <c r="M130" s="133">
        <v>7094</v>
      </c>
      <c r="N130" s="134">
        <v>8421</v>
      </c>
      <c r="O130" s="134">
        <v>8567</v>
      </c>
      <c r="P130" s="53">
        <v>120.76402593741189</v>
      </c>
      <c r="Q130" s="186"/>
      <c r="R130" s="266"/>
      <c r="S130" s="264"/>
      <c r="T130" s="202"/>
      <c r="U130" s="209"/>
      <c r="V130" s="266"/>
      <c r="W130" s="264"/>
      <c r="X130" s="226"/>
      <c r="Y130" s="261"/>
      <c r="Z130" s="214"/>
      <c r="AA130" s="202"/>
      <c r="AB130" s="219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GX130" s="134">
        <v>18</v>
      </c>
      <c r="GY130" s="134">
        <v>18</v>
      </c>
      <c r="GZ130" s="134">
        <v>92</v>
      </c>
      <c r="HA130" s="134">
        <v>91</v>
      </c>
      <c r="HB130" s="134">
        <v>9300</v>
      </c>
    </row>
    <row r="131" spans="1:210" s="95" customFormat="1" ht="12" customHeight="1">
      <c r="A131" s="160">
        <v>306050205000000</v>
      </c>
      <c r="B131" s="98">
        <v>5</v>
      </c>
      <c r="C131" s="50" t="s">
        <v>5</v>
      </c>
      <c r="D131" s="58"/>
      <c r="E131" s="52">
        <v>25</v>
      </c>
      <c r="F131" s="52">
        <v>25</v>
      </c>
      <c r="G131" s="53">
        <v>100</v>
      </c>
      <c r="H131" s="54">
        <v>0</v>
      </c>
      <c r="I131" s="52">
        <v>131</v>
      </c>
      <c r="J131" s="52">
        <v>131</v>
      </c>
      <c r="K131" s="53">
        <v>100</v>
      </c>
      <c r="L131" s="54">
        <v>0</v>
      </c>
      <c r="M131" s="133">
        <v>8368</v>
      </c>
      <c r="N131" s="134">
        <v>10997</v>
      </c>
      <c r="O131" s="134">
        <v>11331</v>
      </c>
      <c r="P131" s="53">
        <v>135.4086998087954</v>
      </c>
      <c r="Q131" s="186"/>
      <c r="R131" s="245"/>
      <c r="S131" s="264"/>
      <c r="T131" s="202"/>
      <c r="U131" s="209"/>
      <c r="V131" s="243"/>
      <c r="W131" s="264"/>
      <c r="X131" s="226"/>
      <c r="Y131" s="261"/>
      <c r="Z131" s="214"/>
      <c r="AA131" s="202"/>
      <c r="AB131" s="219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GX131" s="134">
        <v>25</v>
      </c>
      <c r="GY131" s="134">
        <v>25</v>
      </c>
      <c r="GZ131" s="134">
        <v>131</v>
      </c>
      <c r="HA131" s="134">
        <v>131</v>
      </c>
      <c r="HB131" s="134">
        <v>10700</v>
      </c>
    </row>
    <row r="132" spans="1:210" s="95" customFormat="1" ht="12" customHeight="1">
      <c r="A132" s="173"/>
      <c r="B132" s="303" t="s">
        <v>73</v>
      </c>
      <c r="C132" s="304"/>
      <c r="D132" s="305"/>
      <c r="E132" s="59">
        <v>112</v>
      </c>
      <c r="F132" s="59">
        <v>112</v>
      </c>
      <c r="G132" s="60">
        <v>100</v>
      </c>
      <c r="H132" s="61">
        <v>0</v>
      </c>
      <c r="I132" s="59">
        <v>575</v>
      </c>
      <c r="J132" s="59">
        <v>572</v>
      </c>
      <c r="K132" s="60">
        <v>99.47826086956522</v>
      </c>
      <c r="L132" s="61">
        <v>3</v>
      </c>
      <c r="M132" s="122">
        <v>56333</v>
      </c>
      <c r="N132" s="299">
        <f>SUM(N126:N131)</f>
        <v>79804</v>
      </c>
      <c r="O132" s="122">
        <v>81446</v>
      </c>
      <c r="P132" s="60">
        <v>144.57955372516997</v>
      </c>
      <c r="Q132" s="186"/>
      <c r="R132" s="222"/>
      <c r="S132" s="221"/>
      <c r="T132" s="223"/>
      <c r="U132" s="209"/>
      <c r="V132" s="222"/>
      <c r="W132" s="221"/>
      <c r="X132" s="224"/>
      <c r="Y132" s="261"/>
      <c r="Z132" s="214"/>
      <c r="AA132" s="202"/>
      <c r="AB132" s="219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GX132" s="122">
        <v>112</v>
      </c>
      <c r="GY132" s="122">
        <v>112</v>
      </c>
      <c r="GZ132" s="122">
        <v>575</v>
      </c>
      <c r="HA132" s="122">
        <v>572</v>
      </c>
      <c r="HB132" s="122">
        <v>83100</v>
      </c>
    </row>
    <row r="133" spans="12:210" ht="12.75">
      <c r="L133" s="176"/>
      <c r="M133" s="179"/>
      <c r="N133" s="179"/>
      <c r="Q133" s="186"/>
      <c r="R133" s="225"/>
      <c r="U133" s="209"/>
      <c r="V133" s="225"/>
      <c r="Z133" s="214"/>
      <c r="AA133" s="202"/>
      <c r="AB133" s="219"/>
      <c r="GX133" s="142">
        <v>112</v>
      </c>
      <c r="GY133" s="142">
        <v>112</v>
      </c>
      <c r="GZ133" s="142">
        <v>575</v>
      </c>
      <c r="HA133" s="142">
        <v>572</v>
      </c>
      <c r="HB133" s="142">
        <v>83100</v>
      </c>
    </row>
    <row r="134" spans="1:210" s="99" customFormat="1" ht="15" customHeight="1">
      <c r="A134" s="359" t="s">
        <v>97</v>
      </c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186"/>
      <c r="R134" s="267"/>
      <c r="S134" s="267"/>
      <c r="T134" s="198"/>
      <c r="U134" s="209"/>
      <c r="V134" s="267"/>
      <c r="W134" s="267"/>
      <c r="X134" s="267"/>
      <c r="Y134" s="267"/>
      <c r="Z134" s="214"/>
      <c r="AA134" s="202"/>
      <c r="AB134" s="219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GX134" s="151"/>
      <c r="GY134" s="151"/>
      <c r="GZ134" s="151"/>
      <c r="HA134" s="151"/>
      <c r="HB134" s="151"/>
    </row>
    <row r="135" spans="1:210" s="100" customFormat="1" ht="12" customHeight="1">
      <c r="A135" s="360" t="s">
        <v>98</v>
      </c>
      <c r="B135" s="360"/>
      <c r="C135" s="360"/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186"/>
      <c r="R135" s="268"/>
      <c r="S135" s="268"/>
      <c r="T135" s="202"/>
      <c r="U135" s="209"/>
      <c r="V135" s="268"/>
      <c r="W135" s="268"/>
      <c r="X135" s="268"/>
      <c r="Y135" s="268"/>
      <c r="Z135" s="214"/>
      <c r="AA135" s="202"/>
      <c r="AB135" s="219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GX135" s="152"/>
      <c r="GY135" s="152"/>
      <c r="GZ135" s="152"/>
      <c r="HA135" s="152"/>
      <c r="HB135" s="152"/>
    </row>
    <row r="136" spans="1:210" s="100" customFormat="1" ht="12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96"/>
      <c r="N136" s="295"/>
      <c r="O136" s="118"/>
      <c r="P136" s="101"/>
      <c r="Q136" s="186"/>
      <c r="R136" s="269"/>
      <c r="S136" s="205"/>
      <c r="T136" s="207"/>
      <c r="U136" s="209"/>
      <c r="V136" s="269"/>
      <c r="W136" s="205"/>
      <c r="X136" s="269"/>
      <c r="Y136" s="268"/>
      <c r="Z136" s="214"/>
      <c r="AA136" s="202"/>
      <c r="AB136" s="219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GX136" s="152"/>
      <c r="GY136" s="152"/>
      <c r="GZ136" s="152"/>
      <c r="HA136" s="152"/>
      <c r="HB136" s="152"/>
    </row>
    <row r="137" spans="1:210" s="100" customFormat="1" ht="12" customHeight="1">
      <c r="A137" s="308" t="s">
        <v>136</v>
      </c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186"/>
      <c r="R137" s="268"/>
      <c r="S137" s="268"/>
      <c r="T137" s="202"/>
      <c r="U137" s="209"/>
      <c r="V137" s="268"/>
      <c r="W137" s="268"/>
      <c r="X137" s="268"/>
      <c r="Y137" s="268"/>
      <c r="Z137" s="214"/>
      <c r="AA137" s="202"/>
      <c r="AB137" s="219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GX137" s="152"/>
      <c r="GY137" s="152"/>
      <c r="GZ137" s="152"/>
      <c r="HA137" s="152"/>
      <c r="HB137" s="152"/>
    </row>
    <row r="138" spans="1:210" s="100" customFormat="1" ht="12" customHeight="1">
      <c r="A138" s="317"/>
      <c r="B138" s="317"/>
      <c r="C138" s="317"/>
      <c r="D138" s="317"/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  <c r="P138" s="317"/>
      <c r="Q138" s="186"/>
      <c r="R138" s="268"/>
      <c r="S138" s="268"/>
      <c r="T138" s="202"/>
      <c r="U138" s="209"/>
      <c r="V138" s="268"/>
      <c r="W138" s="268"/>
      <c r="X138" s="268"/>
      <c r="Y138" s="268"/>
      <c r="Z138" s="214"/>
      <c r="AA138" s="202"/>
      <c r="AB138" s="219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GX138" s="152"/>
      <c r="GY138" s="152"/>
      <c r="GZ138" s="152"/>
      <c r="HA138" s="152"/>
      <c r="HB138" s="152"/>
    </row>
    <row r="139" spans="1:210" s="100" customFormat="1" ht="12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191"/>
      <c r="N139" s="290"/>
      <c r="O139" s="118"/>
      <c r="P139" s="46"/>
      <c r="Q139" s="186"/>
      <c r="R139" s="208"/>
      <c r="S139" s="205"/>
      <c r="T139" s="207"/>
      <c r="U139" s="209"/>
      <c r="V139" s="208"/>
      <c r="W139" s="205"/>
      <c r="X139" s="208"/>
      <c r="Y139" s="268"/>
      <c r="Z139" s="214"/>
      <c r="AA139" s="202"/>
      <c r="AB139" s="219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GX139" s="152"/>
      <c r="GY139" s="152"/>
      <c r="GZ139" s="152"/>
      <c r="HA139" s="152"/>
      <c r="HB139" s="152"/>
    </row>
    <row r="140" spans="1:41" s="180" customFormat="1" ht="12" customHeight="1">
      <c r="A140" s="313" t="s">
        <v>145</v>
      </c>
      <c r="B140" s="318" t="s">
        <v>66</v>
      </c>
      <c r="C140" s="319"/>
      <c r="D140" s="313" t="s">
        <v>146</v>
      </c>
      <c r="E140" s="311" t="s">
        <v>103</v>
      </c>
      <c r="F140" s="322"/>
      <c r="G140" s="322"/>
      <c r="H140" s="312"/>
      <c r="I140" s="311" t="s">
        <v>67</v>
      </c>
      <c r="J140" s="322"/>
      <c r="K140" s="322"/>
      <c r="L140" s="312"/>
      <c r="M140" s="311" t="s">
        <v>104</v>
      </c>
      <c r="N140" s="322"/>
      <c r="O140" s="322"/>
      <c r="P140" s="312"/>
      <c r="Q140" s="186"/>
      <c r="R140" s="361"/>
      <c r="S140" s="361"/>
      <c r="T140" s="361"/>
      <c r="U140" s="209"/>
      <c r="V140" s="361"/>
      <c r="W140" s="361"/>
      <c r="X140" s="361"/>
      <c r="Y140" s="209"/>
      <c r="Z140" s="214"/>
      <c r="AA140" s="202"/>
      <c r="AB140" s="21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</row>
    <row r="141" spans="1:41" s="180" customFormat="1" ht="12" customHeight="1">
      <c r="A141" s="325"/>
      <c r="B141" s="320"/>
      <c r="C141" s="321"/>
      <c r="D141" s="325"/>
      <c r="E141" s="309" t="s">
        <v>68</v>
      </c>
      <c r="F141" s="311" t="s">
        <v>69</v>
      </c>
      <c r="G141" s="312"/>
      <c r="H141" s="309" t="s">
        <v>70</v>
      </c>
      <c r="I141" s="309" t="s">
        <v>68</v>
      </c>
      <c r="J141" s="311" t="s">
        <v>69</v>
      </c>
      <c r="K141" s="312"/>
      <c r="L141" s="309" t="s">
        <v>70</v>
      </c>
      <c r="M141" s="313" t="s">
        <v>147</v>
      </c>
      <c r="N141" s="300" t="s">
        <v>107</v>
      </c>
      <c r="O141" s="301"/>
      <c r="P141" s="302"/>
      <c r="Q141" s="186"/>
      <c r="R141" s="362"/>
      <c r="S141" s="361"/>
      <c r="T141" s="361"/>
      <c r="U141" s="209"/>
      <c r="V141" s="362"/>
      <c r="W141" s="361"/>
      <c r="X141" s="361"/>
      <c r="Y141" s="209"/>
      <c r="Z141" s="214"/>
      <c r="AA141" s="202"/>
      <c r="AB141" s="21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</row>
    <row r="142" spans="1:41" s="180" customFormat="1" ht="22.5">
      <c r="A142" s="314"/>
      <c r="B142" s="323" t="s">
        <v>137</v>
      </c>
      <c r="C142" s="324"/>
      <c r="D142" s="314"/>
      <c r="E142" s="310"/>
      <c r="F142" s="181" t="s">
        <v>109</v>
      </c>
      <c r="G142" s="182" t="s">
        <v>71</v>
      </c>
      <c r="H142" s="310"/>
      <c r="I142" s="310"/>
      <c r="J142" s="181" t="s">
        <v>109</v>
      </c>
      <c r="K142" s="182" t="s">
        <v>71</v>
      </c>
      <c r="L142" s="310"/>
      <c r="M142" s="314"/>
      <c r="N142" s="297" t="s">
        <v>156</v>
      </c>
      <c r="O142" s="297" t="s">
        <v>157</v>
      </c>
      <c r="P142" s="298" t="s">
        <v>71</v>
      </c>
      <c r="Q142" s="186"/>
      <c r="R142" s="362"/>
      <c r="S142" s="210"/>
      <c r="T142" s="211"/>
      <c r="U142" s="209"/>
      <c r="V142" s="362"/>
      <c r="W142" s="210"/>
      <c r="X142" s="212"/>
      <c r="Y142" s="209"/>
      <c r="Z142" s="214"/>
      <c r="AA142" s="202"/>
      <c r="AB142" s="21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</row>
    <row r="143" spans="1:210" s="100" customFormat="1" ht="12" customHeight="1">
      <c r="A143" s="174"/>
      <c r="B143" s="102" t="s">
        <v>72</v>
      </c>
      <c r="D143" s="103"/>
      <c r="E143" s="103"/>
      <c r="F143" s="103"/>
      <c r="G143" s="103"/>
      <c r="H143" s="103"/>
      <c r="I143" s="103"/>
      <c r="J143" s="103"/>
      <c r="K143" s="103"/>
      <c r="L143" s="103"/>
      <c r="M143" s="156"/>
      <c r="N143" s="156"/>
      <c r="O143" s="119"/>
      <c r="P143" s="103"/>
      <c r="Q143" s="186"/>
      <c r="R143" s="214"/>
      <c r="S143" s="213"/>
      <c r="T143" s="202"/>
      <c r="U143" s="231"/>
      <c r="V143" s="214"/>
      <c r="W143" s="213"/>
      <c r="X143" s="268"/>
      <c r="Y143" s="268"/>
      <c r="Z143" s="214"/>
      <c r="AA143" s="202"/>
      <c r="AB143" s="219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268"/>
      <c r="AO143" s="268"/>
      <c r="GX143" s="152"/>
      <c r="GY143" s="152"/>
      <c r="GZ143" s="152"/>
      <c r="HA143" s="152"/>
      <c r="HB143" s="152"/>
    </row>
    <row r="144" spans="1:210" s="100" customFormat="1" ht="12" customHeight="1">
      <c r="A144" s="160">
        <v>306050112000000</v>
      </c>
      <c r="B144" s="104">
        <v>1</v>
      </c>
      <c r="C144" s="50" t="s">
        <v>52</v>
      </c>
      <c r="D144" s="51"/>
      <c r="E144" s="52">
        <v>7</v>
      </c>
      <c r="F144" s="52">
        <v>7</v>
      </c>
      <c r="G144" s="53">
        <v>100</v>
      </c>
      <c r="H144" s="54">
        <v>0</v>
      </c>
      <c r="I144" s="52">
        <v>36</v>
      </c>
      <c r="J144" s="52">
        <v>34</v>
      </c>
      <c r="K144" s="53">
        <v>94.44444444444444</v>
      </c>
      <c r="L144" s="54">
        <v>2</v>
      </c>
      <c r="M144" s="133">
        <v>1738</v>
      </c>
      <c r="N144" s="135">
        <v>1921</v>
      </c>
      <c r="O144" s="135">
        <v>2068</v>
      </c>
      <c r="P144" s="53">
        <v>118.9873417721519</v>
      </c>
      <c r="Q144" s="186"/>
      <c r="R144" s="271"/>
      <c r="S144" s="270"/>
      <c r="T144" s="202"/>
      <c r="U144" s="272"/>
      <c r="V144" s="273"/>
      <c r="W144" s="270"/>
      <c r="X144" s="226"/>
      <c r="Y144" s="268"/>
      <c r="Z144" s="214"/>
      <c r="AA144" s="202"/>
      <c r="AB144" s="219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GX144" s="135">
        <v>7</v>
      </c>
      <c r="GY144" s="135">
        <v>7</v>
      </c>
      <c r="GZ144" s="135">
        <v>36</v>
      </c>
      <c r="HA144" s="135">
        <v>34</v>
      </c>
      <c r="HB144" s="135">
        <v>1900</v>
      </c>
    </row>
    <row r="145" spans="1:210" s="100" customFormat="1" ht="12" customHeight="1">
      <c r="A145" s="160">
        <v>306050101000000</v>
      </c>
      <c r="B145" s="104">
        <v>2</v>
      </c>
      <c r="C145" s="50" t="s">
        <v>53</v>
      </c>
      <c r="D145" s="51"/>
      <c r="E145" s="52">
        <v>11</v>
      </c>
      <c r="F145" s="52">
        <v>11</v>
      </c>
      <c r="G145" s="53">
        <v>100</v>
      </c>
      <c r="H145" s="54">
        <v>0</v>
      </c>
      <c r="I145" s="52">
        <v>79</v>
      </c>
      <c r="J145" s="52">
        <v>77</v>
      </c>
      <c r="K145" s="53">
        <v>97.46835443037975</v>
      </c>
      <c r="L145" s="54">
        <v>2</v>
      </c>
      <c r="M145" s="133">
        <v>4359</v>
      </c>
      <c r="N145" s="135">
        <v>5065</v>
      </c>
      <c r="O145" s="135">
        <v>5200</v>
      </c>
      <c r="P145" s="53">
        <v>119.29341592108283</v>
      </c>
      <c r="Q145" s="186"/>
      <c r="R145" s="273"/>
      <c r="S145" s="270"/>
      <c r="T145" s="202"/>
      <c r="U145" s="274"/>
      <c r="V145" s="273"/>
      <c r="W145" s="270"/>
      <c r="X145" s="226"/>
      <c r="Y145" s="268"/>
      <c r="Z145" s="214"/>
      <c r="AA145" s="202"/>
      <c r="AB145" s="219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268"/>
      <c r="GX145" s="135">
        <v>11</v>
      </c>
      <c r="GY145" s="135">
        <v>11</v>
      </c>
      <c r="GZ145" s="135">
        <v>79</v>
      </c>
      <c r="HA145" s="135">
        <v>77</v>
      </c>
      <c r="HB145" s="135">
        <v>5100</v>
      </c>
    </row>
    <row r="146" spans="1:210" s="100" customFormat="1" ht="12" customHeight="1">
      <c r="A146" s="160">
        <v>306050102000000</v>
      </c>
      <c r="B146" s="104">
        <v>3</v>
      </c>
      <c r="C146" s="50" t="s">
        <v>54</v>
      </c>
      <c r="D146" s="51"/>
      <c r="E146" s="52">
        <v>17</v>
      </c>
      <c r="F146" s="52">
        <v>17</v>
      </c>
      <c r="G146" s="53">
        <v>100</v>
      </c>
      <c r="H146" s="54">
        <v>0</v>
      </c>
      <c r="I146" s="52">
        <v>118</v>
      </c>
      <c r="J146" s="52">
        <v>113</v>
      </c>
      <c r="K146" s="53">
        <v>95.76271186440678</v>
      </c>
      <c r="L146" s="54">
        <v>5</v>
      </c>
      <c r="M146" s="133">
        <v>7058</v>
      </c>
      <c r="N146" s="135">
        <v>7991</v>
      </c>
      <c r="O146" s="135">
        <v>8217</v>
      </c>
      <c r="P146" s="53">
        <v>116.42108245962028</v>
      </c>
      <c r="Q146" s="186"/>
      <c r="R146" s="271"/>
      <c r="S146" s="270"/>
      <c r="T146" s="202"/>
      <c r="U146" s="274"/>
      <c r="V146" s="273"/>
      <c r="W146" s="270"/>
      <c r="X146" s="226"/>
      <c r="Y146" s="268"/>
      <c r="Z146" s="214"/>
      <c r="AA146" s="202"/>
      <c r="AB146" s="219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GX146" s="135">
        <v>17</v>
      </c>
      <c r="GY146" s="135">
        <v>17</v>
      </c>
      <c r="GZ146" s="135">
        <v>118</v>
      </c>
      <c r="HA146" s="135">
        <v>111</v>
      </c>
      <c r="HB146" s="135">
        <v>7800</v>
      </c>
    </row>
    <row r="147" spans="1:210" s="100" customFormat="1" ht="12" customHeight="1">
      <c r="A147" s="160">
        <v>306050103000000</v>
      </c>
      <c r="B147" s="104">
        <v>4</v>
      </c>
      <c r="C147" s="50" t="s">
        <v>55</v>
      </c>
      <c r="D147" s="51"/>
      <c r="E147" s="52">
        <v>8</v>
      </c>
      <c r="F147" s="52">
        <v>8</v>
      </c>
      <c r="G147" s="53">
        <v>100</v>
      </c>
      <c r="H147" s="54">
        <v>0</v>
      </c>
      <c r="I147" s="52">
        <v>56</v>
      </c>
      <c r="J147" s="52">
        <v>55</v>
      </c>
      <c r="K147" s="53">
        <v>98.21428571428571</v>
      </c>
      <c r="L147" s="54">
        <v>1</v>
      </c>
      <c r="M147" s="133">
        <v>2330</v>
      </c>
      <c r="N147" s="135">
        <v>2479</v>
      </c>
      <c r="O147" s="135">
        <v>2553</v>
      </c>
      <c r="P147" s="53">
        <v>109.57081545064378</v>
      </c>
      <c r="Q147" s="186"/>
      <c r="R147" s="271"/>
      <c r="S147" s="270"/>
      <c r="T147" s="202"/>
      <c r="U147" s="274"/>
      <c r="V147" s="273"/>
      <c r="W147" s="270"/>
      <c r="X147" s="226"/>
      <c r="Y147" s="268"/>
      <c r="Z147" s="214"/>
      <c r="AA147" s="202"/>
      <c r="AB147" s="219"/>
      <c r="AC147" s="268"/>
      <c r="AD147" s="268"/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  <c r="AO147" s="268"/>
      <c r="GX147" s="135">
        <v>8</v>
      </c>
      <c r="GY147" s="135">
        <v>8</v>
      </c>
      <c r="GZ147" s="135">
        <v>56</v>
      </c>
      <c r="HA147" s="135">
        <v>55</v>
      </c>
      <c r="HB147" s="135">
        <v>2500</v>
      </c>
    </row>
    <row r="148" spans="1:210" s="100" customFormat="1" ht="12" customHeight="1">
      <c r="A148" s="160">
        <v>306050104000000</v>
      </c>
      <c r="B148" s="104">
        <v>5</v>
      </c>
      <c r="C148" s="50" t="s">
        <v>56</v>
      </c>
      <c r="D148" s="51"/>
      <c r="E148" s="52">
        <v>14</v>
      </c>
      <c r="F148" s="52">
        <v>14</v>
      </c>
      <c r="G148" s="53">
        <v>100</v>
      </c>
      <c r="H148" s="54">
        <v>0</v>
      </c>
      <c r="I148" s="52">
        <v>98</v>
      </c>
      <c r="J148" s="52">
        <v>97</v>
      </c>
      <c r="K148" s="53">
        <v>98.9795918367347</v>
      </c>
      <c r="L148" s="54">
        <v>1</v>
      </c>
      <c r="M148" s="133">
        <v>5018</v>
      </c>
      <c r="N148" s="135">
        <v>4861</v>
      </c>
      <c r="O148" s="135">
        <v>5086</v>
      </c>
      <c r="P148" s="53">
        <v>101.35512156237544</v>
      </c>
      <c r="Q148" s="186"/>
      <c r="R148" s="213"/>
      <c r="S148" s="270"/>
      <c r="T148" s="202"/>
      <c r="U148" s="274"/>
      <c r="V148" s="244"/>
      <c r="W148" s="270"/>
      <c r="X148" s="226"/>
      <c r="Y148" s="268"/>
      <c r="Z148" s="214"/>
      <c r="AA148" s="202"/>
      <c r="AB148" s="219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GX148" s="135">
        <v>14</v>
      </c>
      <c r="GY148" s="135">
        <v>14</v>
      </c>
      <c r="GZ148" s="135">
        <v>98</v>
      </c>
      <c r="HA148" s="135">
        <v>96</v>
      </c>
      <c r="HB148" s="135">
        <v>4800</v>
      </c>
    </row>
    <row r="149" spans="1:210" s="100" customFormat="1" ht="12" customHeight="1">
      <c r="A149" s="160">
        <v>306050106000000</v>
      </c>
      <c r="B149" s="104">
        <v>6</v>
      </c>
      <c r="C149" s="50" t="s">
        <v>57</v>
      </c>
      <c r="D149" s="51"/>
      <c r="E149" s="52">
        <v>12</v>
      </c>
      <c r="F149" s="52">
        <v>12</v>
      </c>
      <c r="G149" s="53">
        <v>100</v>
      </c>
      <c r="H149" s="54">
        <v>0</v>
      </c>
      <c r="I149" s="52">
        <v>84</v>
      </c>
      <c r="J149" s="52">
        <v>80</v>
      </c>
      <c r="K149" s="53">
        <v>95.23809523809523</v>
      </c>
      <c r="L149" s="54">
        <v>4</v>
      </c>
      <c r="M149" s="133">
        <v>3530</v>
      </c>
      <c r="N149" s="135">
        <v>4226</v>
      </c>
      <c r="O149" s="135">
        <v>4451</v>
      </c>
      <c r="P149" s="53">
        <v>126.09065155807366</v>
      </c>
      <c r="Q149" s="186"/>
      <c r="R149" s="271"/>
      <c r="S149" s="270"/>
      <c r="T149" s="202"/>
      <c r="U149" s="274"/>
      <c r="V149" s="273"/>
      <c r="W149" s="270"/>
      <c r="X149" s="226"/>
      <c r="Y149" s="268"/>
      <c r="Z149" s="214"/>
      <c r="AA149" s="202"/>
      <c r="AB149" s="219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GX149" s="135">
        <v>12</v>
      </c>
      <c r="GY149" s="135">
        <v>12</v>
      </c>
      <c r="GZ149" s="135">
        <v>84</v>
      </c>
      <c r="HA149" s="135">
        <v>80</v>
      </c>
      <c r="HB149" s="135">
        <v>4000</v>
      </c>
    </row>
    <row r="150" spans="1:210" s="100" customFormat="1" ht="12" customHeight="1">
      <c r="A150" s="160">
        <v>306050107000000</v>
      </c>
      <c r="B150" s="104">
        <v>7</v>
      </c>
      <c r="C150" s="50" t="s">
        <v>58</v>
      </c>
      <c r="D150" s="51"/>
      <c r="E150" s="52">
        <v>13</v>
      </c>
      <c r="F150" s="52">
        <v>13</v>
      </c>
      <c r="G150" s="53">
        <v>100</v>
      </c>
      <c r="H150" s="54">
        <v>0</v>
      </c>
      <c r="I150" s="52">
        <v>51</v>
      </c>
      <c r="J150" s="52">
        <v>50</v>
      </c>
      <c r="K150" s="53">
        <v>98.0392156862745</v>
      </c>
      <c r="L150" s="54">
        <v>1</v>
      </c>
      <c r="M150" s="133">
        <v>2783</v>
      </c>
      <c r="N150" s="135">
        <v>2839</v>
      </c>
      <c r="O150" s="135">
        <v>2967</v>
      </c>
      <c r="P150" s="53">
        <v>106.61157024793388</v>
      </c>
      <c r="Q150" s="186"/>
      <c r="R150" s="271"/>
      <c r="S150" s="270"/>
      <c r="T150" s="202"/>
      <c r="U150" s="274"/>
      <c r="V150" s="273"/>
      <c r="W150" s="270"/>
      <c r="X150" s="226"/>
      <c r="Y150" s="268"/>
      <c r="Z150" s="214"/>
      <c r="AA150" s="202"/>
      <c r="AB150" s="219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GX150" s="135">
        <v>13</v>
      </c>
      <c r="GY150" s="135">
        <v>13</v>
      </c>
      <c r="GZ150" s="135">
        <v>51</v>
      </c>
      <c r="HA150" s="135">
        <v>49</v>
      </c>
      <c r="HB150" s="135">
        <v>2900</v>
      </c>
    </row>
    <row r="151" spans="1:210" s="100" customFormat="1" ht="12" customHeight="1">
      <c r="A151" s="160">
        <v>306050113000000</v>
      </c>
      <c r="B151" s="104">
        <v>8</v>
      </c>
      <c r="C151" s="50" t="s">
        <v>2</v>
      </c>
      <c r="D151" s="51"/>
      <c r="E151" s="52">
        <v>13</v>
      </c>
      <c r="F151" s="52">
        <v>13</v>
      </c>
      <c r="G151" s="53">
        <v>100</v>
      </c>
      <c r="H151" s="54">
        <v>0</v>
      </c>
      <c r="I151" s="52">
        <v>117</v>
      </c>
      <c r="J151" s="52">
        <v>91</v>
      </c>
      <c r="K151" s="53">
        <v>77.77777777777779</v>
      </c>
      <c r="L151" s="54">
        <v>26</v>
      </c>
      <c r="M151" s="133">
        <v>6302</v>
      </c>
      <c r="N151" s="135">
        <v>6432</v>
      </c>
      <c r="O151" s="135">
        <v>6742</v>
      </c>
      <c r="P151" s="53">
        <v>106.9819105046017</v>
      </c>
      <c r="Q151" s="186"/>
      <c r="R151" s="271"/>
      <c r="S151" s="270"/>
      <c r="T151" s="202"/>
      <c r="U151" s="274"/>
      <c r="V151" s="273"/>
      <c r="W151" s="270"/>
      <c r="X151" s="226"/>
      <c r="Y151" s="268"/>
      <c r="Z151" s="214"/>
      <c r="AA151" s="202"/>
      <c r="AB151" s="219"/>
      <c r="AC151" s="268"/>
      <c r="AD151" s="268"/>
      <c r="AE151" s="268"/>
      <c r="AF151" s="268"/>
      <c r="AG151" s="268"/>
      <c r="AH151" s="268"/>
      <c r="AI151" s="268"/>
      <c r="AJ151" s="268"/>
      <c r="AK151" s="268"/>
      <c r="AL151" s="268"/>
      <c r="AM151" s="268"/>
      <c r="AN151" s="268"/>
      <c r="AO151" s="268"/>
      <c r="GX151" s="135">
        <v>13</v>
      </c>
      <c r="GY151" s="135">
        <v>13</v>
      </c>
      <c r="GZ151" s="135">
        <v>113</v>
      </c>
      <c r="HA151" s="135">
        <v>83</v>
      </c>
      <c r="HB151" s="135">
        <v>6300</v>
      </c>
    </row>
    <row r="152" spans="1:210" s="100" customFormat="1" ht="12" customHeight="1">
      <c r="A152" s="160">
        <v>306050108000000</v>
      </c>
      <c r="B152" s="104">
        <v>9</v>
      </c>
      <c r="C152" s="50" t="s">
        <v>59</v>
      </c>
      <c r="D152" s="51"/>
      <c r="E152" s="52">
        <v>14</v>
      </c>
      <c r="F152" s="52">
        <v>14</v>
      </c>
      <c r="G152" s="53">
        <v>100</v>
      </c>
      <c r="H152" s="54">
        <v>0</v>
      </c>
      <c r="I152" s="52">
        <v>85</v>
      </c>
      <c r="J152" s="52">
        <v>82</v>
      </c>
      <c r="K152" s="53">
        <v>96.47058823529412</v>
      </c>
      <c r="L152" s="54">
        <v>3</v>
      </c>
      <c r="M152" s="133">
        <v>3504</v>
      </c>
      <c r="N152" s="135">
        <v>4670</v>
      </c>
      <c r="O152" s="135">
        <v>4779</v>
      </c>
      <c r="P152" s="53">
        <v>136.38698630136986</v>
      </c>
      <c r="Q152" s="186"/>
      <c r="R152" s="271"/>
      <c r="S152" s="270"/>
      <c r="T152" s="202"/>
      <c r="U152" s="274"/>
      <c r="V152" s="273"/>
      <c r="W152" s="270"/>
      <c r="X152" s="226"/>
      <c r="Y152" s="268"/>
      <c r="Z152" s="214"/>
      <c r="AA152" s="202"/>
      <c r="AB152" s="219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GX152" s="135">
        <v>14</v>
      </c>
      <c r="GY152" s="135">
        <v>14</v>
      </c>
      <c r="GZ152" s="135">
        <v>85</v>
      </c>
      <c r="HA152" s="135">
        <v>81</v>
      </c>
      <c r="HB152" s="135">
        <v>4600</v>
      </c>
    </row>
    <row r="153" spans="1:210" s="100" customFormat="1" ht="12" customHeight="1">
      <c r="A153" s="160">
        <v>306050109000000</v>
      </c>
      <c r="B153" s="104">
        <v>10</v>
      </c>
      <c r="C153" s="50" t="s">
        <v>60</v>
      </c>
      <c r="D153" s="51"/>
      <c r="E153" s="52">
        <v>12</v>
      </c>
      <c r="F153" s="52">
        <v>12</v>
      </c>
      <c r="G153" s="53">
        <v>100</v>
      </c>
      <c r="H153" s="54">
        <v>0</v>
      </c>
      <c r="I153" s="52">
        <v>84</v>
      </c>
      <c r="J153" s="52">
        <v>81</v>
      </c>
      <c r="K153" s="53">
        <v>96.42857142857143</v>
      </c>
      <c r="L153" s="54">
        <v>3</v>
      </c>
      <c r="M153" s="133">
        <v>3699</v>
      </c>
      <c r="N153" s="135">
        <v>3568</v>
      </c>
      <c r="O153" s="135">
        <v>3677</v>
      </c>
      <c r="P153" s="53">
        <v>99.40524466071912</v>
      </c>
      <c r="Q153" s="186"/>
      <c r="R153" s="213"/>
      <c r="S153" s="270"/>
      <c r="T153" s="202"/>
      <c r="U153" s="274"/>
      <c r="V153" s="244"/>
      <c r="W153" s="270"/>
      <c r="X153" s="226"/>
      <c r="Y153" s="268"/>
      <c r="Z153" s="214"/>
      <c r="AA153" s="202"/>
      <c r="AB153" s="219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GX153" s="135">
        <v>12</v>
      </c>
      <c r="GY153" s="135">
        <v>12</v>
      </c>
      <c r="GZ153" s="135">
        <v>84</v>
      </c>
      <c r="HA153" s="135">
        <v>80</v>
      </c>
      <c r="HB153" s="135">
        <v>3600</v>
      </c>
    </row>
    <row r="154" spans="1:210" s="100" customFormat="1" ht="12" customHeight="1">
      <c r="A154" s="160">
        <v>306050110000000</v>
      </c>
      <c r="B154" s="104">
        <v>11</v>
      </c>
      <c r="C154" s="50" t="s">
        <v>4</v>
      </c>
      <c r="D154" s="51"/>
      <c r="E154" s="52">
        <v>13</v>
      </c>
      <c r="F154" s="52">
        <v>13</v>
      </c>
      <c r="G154" s="53">
        <v>100</v>
      </c>
      <c r="H154" s="54">
        <v>0</v>
      </c>
      <c r="I154" s="52">
        <v>63</v>
      </c>
      <c r="J154" s="52">
        <v>55</v>
      </c>
      <c r="K154" s="53">
        <v>87.3015873015873</v>
      </c>
      <c r="L154" s="54">
        <v>8</v>
      </c>
      <c r="M154" s="133">
        <v>4584</v>
      </c>
      <c r="N154" s="135">
        <v>3653</v>
      </c>
      <c r="O154" s="135">
        <v>3796</v>
      </c>
      <c r="P154" s="53">
        <v>82.80977312390925</v>
      </c>
      <c r="Q154" s="186"/>
      <c r="R154" s="244"/>
      <c r="S154" s="270"/>
      <c r="T154" s="202"/>
      <c r="U154" s="274"/>
      <c r="V154" s="244"/>
      <c r="W154" s="270"/>
      <c r="X154" s="226"/>
      <c r="Y154" s="268"/>
      <c r="Z154" s="214"/>
      <c r="AA154" s="202"/>
      <c r="AB154" s="219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GX154" s="135">
        <v>13</v>
      </c>
      <c r="GY154" s="135">
        <v>13</v>
      </c>
      <c r="GZ154" s="135">
        <v>63</v>
      </c>
      <c r="HA154" s="135">
        <v>54</v>
      </c>
      <c r="HB154" s="135">
        <v>3700</v>
      </c>
    </row>
    <row r="155" spans="1:210" s="100" customFormat="1" ht="12" customHeight="1">
      <c r="A155" s="160">
        <v>306050114000000</v>
      </c>
      <c r="B155" s="104">
        <v>12</v>
      </c>
      <c r="C155" s="50" t="s">
        <v>61</v>
      </c>
      <c r="D155" s="51"/>
      <c r="E155" s="52">
        <v>18</v>
      </c>
      <c r="F155" s="52">
        <v>18</v>
      </c>
      <c r="G155" s="53">
        <v>100</v>
      </c>
      <c r="H155" s="54">
        <v>0</v>
      </c>
      <c r="I155" s="52">
        <v>164</v>
      </c>
      <c r="J155" s="52">
        <v>143</v>
      </c>
      <c r="K155" s="53">
        <v>87.1951219512195</v>
      </c>
      <c r="L155" s="54">
        <v>21</v>
      </c>
      <c r="M155" s="133">
        <v>8045</v>
      </c>
      <c r="N155" s="135">
        <v>6552</v>
      </c>
      <c r="O155" s="135">
        <v>6723</v>
      </c>
      <c r="P155" s="53">
        <v>83.56743318831572</v>
      </c>
      <c r="Q155" s="186"/>
      <c r="R155" s="244"/>
      <c r="S155" s="270"/>
      <c r="T155" s="202"/>
      <c r="U155" s="274"/>
      <c r="V155" s="244"/>
      <c r="W155" s="270"/>
      <c r="X155" s="226"/>
      <c r="Y155" s="268"/>
      <c r="Z155" s="214"/>
      <c r="AA155" s="202"/>
      <c r="AB155" s="219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GX155" s="135">
        <v>18</v>
      </c>
      <c r="GY155" s="135">
        <v>18</v>
      </c>
      <c r="GZ155" s="135">
        <v>164</v>
      </c>
      <c r="HA155" s="135">
        <v>143</v>
      </c>
      <c r="HB155" s="135">
        <v>6800</v>
      </c>
    </row>
    <row r="156" spans="1:210" s="100" customFormat="1" ht="12" customHeight="1">
      <c r="A156" s="160">
        <v>306050111000000</v>
      </c>
      <c r="B156" s="104">
        <v>13</v>
      </c>
      <c r="C156" s="50" t="s">
        <v>62</v>
      </c>
      <c r="D156" s="51"/>
      <c r="E156" s="52">
        <v>24</v>
      </c>
      <c r="F156" s="52">
        <v>24</v>
      </c>
      <c r="G156" s="53">
        <v>100</v>
      </c>
      <c r="H156" s="54">
        <v>0</v>
      </c>
      <c r="I156" s="52">
        <v>126</v>
      </c>
      <c r="J156" s="52">
        <v>112</v>
      </c>
      <c r="K156" s="53">
        <v>88.88888888888889</v>
      </c>
      <c r="L156" s="54">
        <v>14</v>
      </c>
      <c r="M156" s="133">
        <v>7898</v>
      </c>
      <c r="N156" s="135">
        <v>8337</v>
      </c>
      <c r="O156" s="135">
        <v>8777</v>
      </c>
      <c r="P156" s="53">
        <v>111.1293998480628</v>
      </c>
      <c r="Q156" s="186"/>
      <c r="R156" s="271"/>
      <c r="S156" s="270"/>
      <c r="T156" s="202"/>
      <c r="U156" s="274"/>
      <c r="V156" s="273"/>
      <c r="W156" s="270"/>
      <c r="X156" s="226"/>
      <c r="Y156" s="268"/>
      <c r="Z156" s="214"/>
      <c r="AA156" s="202"/>
      <c r="AB156" s="219"/>
      <c r="AC156" s="268"/>
      <c r="AD156" s="268"/>
      <c r="AE156" s="268"/>
      <c r="AF156" s="268"/>
      <c r="AG156" s="268"/>
      <c r="AH156" s="268"/>
      <c r="AI156" s="268"/>
      <c r="AJ156" s="268"/>
      <c r="AK156" s="268"/>
      <c r="AL156" s="268"/>
      <c r="AM156" s="268"/>
      <c r="AN156" s="268"/>
      <c r="AO156" s="268"/>
      <c r="GX156" s="135">
        <v>24</v>
      </c>
      <c r="GY156" s="135">
        <v>24</v>
      </c>
      <c r="GZ156" s="135">
        <v>126</v>
      </c>
      <c r="HA156" s="135">
        <v>112</v>
      </c>
      <c r="HB156" s="135">
        <v>8300</v>
      </c>
    </row>
    <row r="157" spans="1:210" s="100" customFormat="1" ht="12" customHeight="1">
      <c r="A157" s="160">
        <v>306050105000000</v>
      </c>
      <c r="B157" s="104">
        <v>14</v>
      </c>
      <c r="C157" s="50" t="s">
        <v>96</v>
      </c>
      <c r="D157" s="58"/>
      <c r="E157" s="52">
        <v>21</v>
      </c>
      <c r="F157" s="52">
        <v>21</v>
      </c>
      <c r="G157" s="53">
        <v>100</v>
      </c>
      <c r="H157" s="54">
        <v>0</v>
      </c>
      <c r="I157" s="52">
        <v>161</v>
      </c>
      <c r="J157" s="52">
        <v>151</v>
      </c>
      <c r="K157" s="53">
        <v>93.7888198757764</v>
      </c>
      <c r="L157" s="54">
        <v>10</v>
      </c>
      <c r="M157" s="133">
        <v>12276</v>
      </c>
      <c r="N157" s="136">
        <v>17303</v>
      </c>
      <c r="O157" s="136">
        <v>17765</v>
      </c>
      <c r="P157" s="53">
        <v>144.71326164874552</v>
      </c>
      <c r="Q157" s="186"/>
      <c r="R157" s="245"/>
      <c r="S157" s="270"/>
      <c r="T157" s="202"/>
      <c r="U157" s="274"/>
      <c r="V157" s="243"/>
      <c r="W157" s="270"/>
      <c r="X157" s="226"/>
      <c r="Y157" s="268"/>
      <c r="Z157" s="214"/>
      <c r="AA157" s="202"/>
      <c r="AB157" s="219"/>
      <c r="AC157" s="268"/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GX157" s="136">
        <v>21</v>
      </c>
      <c r="GY157" s="136">
        <v>21</v>
      </c>
      <c r="GZ157" s="136">
        <v>161</v>
      </c>
      <c r="HA157" s="136">
        <v>149</v>
      </c>
      <c r="HB157" s="136">
        <v>17200</v>
      </c>
    </row>
    <row r="158" spans="1:210" s="100" customFormat="1" ht="12" customHeight="1">
      <c r="A158" s="175"/>
      <c r="B158" s="303" t="s">
        <v>73</v>
      </c>
      <c r="C158" s="304"/>
      <c r="D158" s="305"/>
      <c r="E158" s="59">
        <v>197</v>
      </c>
      <c r="F158" s="59">
        <v>197</v>
      </c>
      <c r="G158" s="60">
        <v>100</v>
      </c>
      <c r="H158" s="61">
        <v>0</v>
      </c>
      <c r="I158" s="59">
        <v>1322</v>
      </c>
      <c r="J158" s="59">
        <v>1221</v>
      </c>
      <c r="K158" s="60">
        <v>92.36006051437217</v>
      </c>
      <c r="L158" s="61">
        <v>101</v>
      </c>
      <c r="M158" s="122">
        <v>73124</v>
      </c>
      <c r="N158" s="299">
        <f>SUM(N144:N157)</f>
        <v>79897</v>
      </c>
      <c r="O158" s="122">
        <v>82801</v>
      </c>
      <c r="P158" s="296">
        <v>113.23368524697774</v>
      </c>
      <c r="Q158" s="186"/>
      <c r="R158" s="222"/>
      <c r="S158" s="221"/>
      <c r="T158" s="223"/>
      <c r="U158" s="274"/>
      <c r="V158" s="222"/>
      <c r="W158" s="221"/>
      <c r="X158" s="224"/>
      <c r="Y158" s="268"/>
      <c r="Z158" s="214"/>
      <c r="AA158" s="202"/>
      <c r="AB158" s="219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GX158" s="122">
        <v>197</v>
      </c>
      <c r="GY158" s="122">
        <v>197</v>
      </c>
      <c r="GZ158" s="122">
        <v>1318</v>
      </c>
      <c r="HA158" s="122">
        <v>1204</v>
      </c>
      <c r="HB158" s="122">
        <v>79500</v>
      </c>
    </row>
    <row r="159" spans="13:210" ht="12.75">
      <c r="M159" s="179"/>
      <c r="N159" s="179"/>
      <c r="Q159" s="186"/>
      <c r="R159" s="225"/>
      <c r="U159" s="274"/>
      <c r="Z159" s="214"/>
      <c r="AA159" s="202"/>
      <c r="AB159" s="219"/>
      <c r="GX159" s="142">
        <v>197</v>
      </c>
      <c r="GY159" s="142">
        <v>197</v>
      </c>
      <c r="GZ159" s="142">
        <v>1318</v>
      </c>
      <c r="HA159" s="142">
        <v>1204</v>
      </c>
      <c r="HB159" s="142">
        <v>79500</v>
      </c>
    </row>
    <row r="160" spans="1:210" s="106" customFormat="1" ht="18">
      <c r="A160" s="348" t="s">
        <v>102</v>
      </c>
      <c r="B160" s="348"/>
      <c r="C160" s="348"/>
      <c r="D160" s="348"/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186"/>
      <c r="R160" s="275"/>
      <c r="S160" s="275"/>
      <c r="T160" s="276"/>
      <c r="U160" s="274"/>
      <c r="V160" s="275"/>
      <c r="W160" s="275"/>
      <c r="X160" s="275"/>
      <c r="Y160" s="275"/>
      <c r="Z160" s="214"/>
      <c r="AA160" s="202"/>
      <c r="AB160" s="219"/>
      <c r="AC160" s="275"/>
      <c r="AD160" s="275"/>
      <c r="AE160" s="275"/>
      <c r="AF160" s="275"/>
      <c r="AG160" s="275"/>
      <c r="AH160" s="275"/>
      <c r="AI160" s="275"/>
      <c r="AJ160" s="275"/>
      <c r="AK160" s="275"/>
      <c r="AL160" s="275"/>
      <c r="AM160" s="275"/>
      <c r="AN160" s="275"/>
      <c r="AO160" s="275"/>
      <c r="AP160" s="105"/>
      <c r="AQ160" s="105"/>
      <c r="AR160" s="105"/>
      <c r="AS160" s="105"/>
      <c r="AT160" s="105"/>
      <c r="AU160" s="105"/>
      <c r="AV160" s="105"/>
      <c r="AW160" s="105"/>
      <c r="AX160" s="105"/>
      <c r="GX160" s="153"/>
      <c r="GY160" s="153"/>
      <c r="GZ160" s="153"/>
      <c r="HA160" s="153"/>
      <c r="HB160" s="153"/>
    </row>
    <row r="161" spans="3:210" s="107" customFormat="1" ht="11.25">
      <c r="C161" s="108"/>
      <c r="E161" s="108"/>
      <c r="F161" s="108"/>
      <c r="M161" s="108"/>
      <c r="N161" s="108"/>
      <c r="O161" s="123"/>
      <c r="Q161" s="186"/>
      <c r="R161" s="277"/>
      <c r="S161" s="213"/>
      <c r="T161" s="202"/>
      <c r="U161" s="274"/>
      <c r="V161" s="277"/>
      <c r="W161" s="213"/>
      <c r="X161" s="204"/>
      <c r="Y161" s="277"/>
      <c r="Z161" s="214"/>
      <c r="AA161" s="202"/>
      <c r="AB161" s="219"/>
      <c r="AC161" s="277"/>
      <c r="AD161" s="277"/>
      <c r="AE161" s="277"/>
      <c r="AF161" s="277"/>
      <c r="AG161" s="277"/>
      <c r="AH161" s="277"/>
      <c r="AI161" s="277"/>
      <c r="AJ161" s="277"/>
      <c r="AK161" s="277"/>
      <c r="AL161" s="277"/>
      <c r="AM161" s="277"/>
      <c r="AN161" s="277"/>
      <c r="AO161" s="277"/>
      <c r="AP161" s="108"/>
      <c r="AQ161" s="108"/>
      <c r="AR161" s="108"/>
      <c r="AS161" s="108"/>
      <c r="AT161" s="108"/>
      <c r="AU161" s="108"/>
      <c r="AV161" s="108"/>
      <c r="AW161" s="108"/>
      <c r="AX161" s="108"/>
      <c r="GX161" s="154"/>
      <c r="GY161" s="154"/>
      <c r="GZ161" s="154"/>
      <c r="HA161" s="154"/>
      <c r="HB161" s="154"/>
    </row>
    <row r="162" spans="1:210" s="107" customFormat="1" ht="12.75">
      <c r="A162" s="349" t="s">
        <v>136</v>
      </c>
      <c r="B162" s="349"/>
      <c r="C162" s="349"/>
      <c r="D162" s="349"/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  <c r="O162" s="349"/>
      <c r="P162" s="349"/>
      <c r="Q162" s="186"/>
      <c r="R162" s="277"/>
      <c r="S162" s="277"/>
      <c r="T162" s="202"/>
      <c r="U162" s="274"/>
      <c r="V162" s="277"/>
      <c r="W162" s="277"/>
      <c r="X162" s="277"/>
      <c r="Y162" s="277"/>
      <c r="Z162" s="214"/>
      <c r="AA162" s="202"/>
      <c r="AB162" s="219"/>
      <c r="AC162" s="277"/>
      <c r="AD162" s="277"/>
      <c r="AE162" s="277"/>
      <c r="AF162" s="277"/>
      <c r="AG162" s="277"/>
      <c r="AH162" s="277"/>
      <c r="AI162" s="277"/>
      <c r="AJ162" s="277"/>
      <c r="AK162" s="277"/>
      <c r="AL162" s="277"/>
      <c r="AM162" s="277"/>
      <c r="AN162" s="277"/>
      <c r="AO162" s="277"/>
      <c r="AP162" s="108"/>
      <c r="AQ162" s="108"/>
      <c r="AR162" s="108"/>
      <c r="AS162" s="108"/>
      <c r="AT162" s="108"/>
      <c r="AU162" s="108"/>
      <c r="AV162" s="108"/>
      <c r="AW162" s="108"/>
      <c r="AX162" s="108"/>
      <c r="GX162" s="154"/>
      <c r="GY162" s="154"/>
      <c r="GZ162" s="154"/>
      <c r="HA162" s="154"/>
      <c r="HB162" s="154"/>
    </row>
    <row r="163" spans="1:210" s="107" customFormat="1" ht="11.25">
      <c r="A163" s="350"/>
      <c r="B163" s="350"/>
      <c r="C163" s="350"/>
      <c r="D163" s="350"/>
      <c r="E163" s="350"/>
      <c r="F163" s="350"/>
      <c r="G163" s="350"/>
      <c r="H163" s="350"/>
      <c r="I163" s="350"/>
      <c r="J163" s="350"/>
      <c r="K163" s="350"/>
      <c r="L163" s="350"/>
      <c r="M163" s="350"/>
      <c r="N163" s="350"/>
      <c r="O163" s="350"/>
      <c r="P163" s="350"/>
      <c r="Q163" s="186"/>
      <c r="R163" s="277"/>
      <c r="S163" s="277"/>
      <c r="T163" s="202"/>
      <c r="U163" s="274"/>
      <c r="V163" s="277"/>
      <c r="W163" s="277"/>
      <c r="X163" s="277"/>
      <c r="Y163" s="277"/>
      <c r="Z163" s="214"/>
      <c r="AA163" s="202"/>
      <c r="AB163" s="219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108"/>
      <c r="AQ163" s="108"/>
      <c r="AR163" s="108"/>
      <c r="AS163" s="108"/>
      <c r="AT163" s="108"/>
      <c r="AU163" s="108"/>
      <c r="AV163" s="108"/>
      <c r="AW163" s="108"/>
      <c r="AX163" s="108"/>
      <c r="GX163" s="154"/>
      <c r="GY163" s="154"/>
      <c r="GZ163" s="154"/>
      <c r="HA163" s="154"/>
      <c r="HB163" s="154"/>
    </row>
    <row r="164" spans="3:210" s="107" customFormat="1" ht="11.25">
      <c r="C164" s="108"/>
      <c r="E164" s="108"/>
      <c r="F164" s="108"/>
      <c r="M164" s="108"/>
      <c r="N164" s="108"/>
      <c r="O164" s="123"/>
      <c r="Q164" s="186"/>
      <c r="R164" s="277"/>
      <c r="S164" s="213"/>
      <c r="T164" s="202"/>
      <c r="U164" s="274"/>
      <c r="V164" s="277"/>
      <c r="W164" s="213"/>
      <c r="X164" s="204"/>
      <c r="Y164" s="277"/>
      <c r="Z164" s="214"/>
      <c r="AA164" s="202"/>
      <c r="AB164" s="219"/>
      <c r="AC164" s="277"/>
      <c r="AD164" s="277"/>
      <c r="AE164" s="277"/>
      <c r="AF164" s="277"/>
      <c r="AG164" s="277"/>
      <c r="AH164" s="277"/>
      <c r="AI164" s="277"/>
      <c r="AJ164" s="277"/>
      <c r="AK164" s="277"/>
      <c r="AL164" s="277"/>
      <c r="AM164" s="277"/>
      <c r="AN164" s="277"/>
      <c r="AO164" s="277"/>
      <c r="AP164" s="108"/>
      <c r="AQ164" s="108"/>
      <c r="AR164" s="108"/>
      <c r="AS164" s="108"/>
      <c r="AT164" s="108"/>
      <c r="AU164" s="108"/>
      <c r="AV164" s="108"/>
      <c r="AW164" s="108"/>
      <c r="AX164" s="108"/>
      <c r="GX164" s="154"/>
      <c r="GY164" s="154"/>
      <c r="GZ164" s="154"/>
      <c r="HA164" s="154"/>
      <c r="HB164" s="154"/>
    </row>
    <row r="165" spans="1:207" s="107" customFormat="1" ht="12" customHeight="1">
      <c r="A165" s="351" t="s">
        <v>139</v>
      </c>
      <c r="B165" s="352"/>
      <c r="C165" s="342" t="s">
        <v>140</v>
      </c>
      <c r="D165" s="343"/>
      <c r="E165" s="342" t="s">
        <v>141</v>
      </c>
      <c r="F165" s="357"/>
      <c r="G165" s="343"/>
      <c r="H165" s="346" t="s">
        <v>70</v>
      </c>
      <c r="I165" s="342" t="s">
        <v>142</v>
      </c>
      <c r="J165" s="357"/>
      <c r="K165" s="343"/>
      <c r="L165" s="346" t="s">
        <v>70</v>
      </c>
      <c r="M165" s="342" t="s">
        <v>143</v>
      </c>
      <c r="N165" s="357"/>
      <c r="O165" s="357"/>
      <c r="P165" s="343"/>
      <c r="Q165" s="186"/>
      <c r="R165" s="363"/>
      <c r="S165" s="363"/>
      <c r="T165" s="363"/>
      <c r="U165" s="274"/>
      <c r="V165" s="363"/>
      <c r="W165" s="363"/>
      <c r="X165" s="363"/>
      <c r="Y165" s="204"/>
      <c r="Z165" s="214"/>
      <c r="AA165" s="202"/>
      <c r="AB165" s="219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GU165" s="108"/>
      <c r="GV165" s="108"/>
      <c r="GW165" s="108"/>
      <c r="GX165" s="108"/>
      <c r="GY165" s="108"/>
    </row>
    <row r="166" spans="1:207" s="107" customFormat="1" ht="11.25" customHeight="1">
      <c r="A166" s="353"/>
      <c r="B166" s="354"/>
      <c r="C166" s="344" t="s">
        <v>148</v>
      </c>
      <c r="D166" s="346" t="s">
        <v>71</v>
      </c>
      <c r="E166" s="340" t="s">
        <v>68</v>
      </c>
      <c r="F166" s="342" t="s">
        <v>69</v>
      </c>
      <c r="G166" s="343"/>
      <c r="H166" s="358"/>
      <c r="I166" s="340" t="s">
        <v>68</v>
      </c>
      <c r="J166" s="342" t="s">
        <v>69</v>
      </c>
      <c r="K166" s="343"/>
      <c r="L166" s="358"/>
      <c r="M166" s="313" t="s">
        <v>147</v>
      </c>
      <c r="N166" s="300" t="s">
        <v>107</v>
      </c>
      <c r="O166" s="301"/>
      <c r="P166" s="302"/>
      <c r="Q166" s="186"/>
      <c r="R166" s="364"/>
      <c r="S166" s="363"/>
      <c r="T166" s="363"/>
      <c r="U166" s="274"/>
      <c r="V166" s="364"/>
      <c r="W166" s="363"/>
      <c r="X166" s="363"/>
      <c r="Y166" s="204"/>
      <c r="Z166" s="214"/>
      <c r="AA166" s="202"/>
      <c r="AB166" s="219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GU166" s="108"/>
      <c r="GV166" s="108"/>
      <c r="GW166" s="108"/>
      <c r="GX166" s="108"/>
      <c r="GY166" s="108"/>
    </row>
    <row r="167" spans="1:207" s="107" customFormat="1" ht="22.5">
      <c r="A167" s="355"/>
      <c r="B167" s="356"/>
      <c r="C167" s="345"/>
      <c r="D167" s="347"/>
      <c r="E167" s="341"/>
      <c r="F167" s="183" t="s">
        <v>109</v>
      </c>
      <c r="G167" s="178" t="s">
        <v>71</v>
      </c>
      <c r="H167" s="347"/>
      <c r="I167" s="341"/>
      <c r="J167" s="183" t="s">
        <v>109</v>
      </c>
      <c r="K167" s="178" t="s">
        <v>71</v>
      </c>
      <c r="L167" s="347"/>
      <c r="M167" s="314"/>
      <c r="N167" s="297" t="s">
        <v>156</v>
      </c>
      <c r="O167" s="297" t="s">
        <v>157</v>
      </c>
      <c r="P167" s="298" t="s">
        <v>71</v>
      </c>
      <c r="Q167" s="186"/>
      <c r="R167" s="364"/>
      <c r="S167" s="210"/>
      <c r="T167" s="211"/>
      <c r="U167" s="274"/>
      <c r="V167" s="364"/>
      <c r="W167" s="210"/>
      <c r="X167" s="278"/>
      <c r="Y167" s="204"/>
      <c r="Z167" s="214"/>
      <c r="AA167" s="202"/>
      <c r="AB167" s="219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GU167" s="108"/>
      <c r="GV167" s="108"/>
      <c r="GW167" s="108"/>
      <c r="GX167" s="108"/>
      <c r="GY167" s="108"/>
    </row>
    <row r="168" spans="1:210" s="107" customFormat="1" ht="19.5" customHeight="1">
      <c r="A168" s="338" t="s">
        <v>149</v>
      </c>
      <c r="B168" s="339"/>
      <c r="C168" s="109">
        <v>12</v>
      </c>
      <c r="D168" s="52">
        <v>100</v>
      </c>
      <c r="E168" s="109">
        <v>253</v>
      </c>
      <c r="F168" s="109">
        <v>253</v>
      </c>
      <c r="G168" s="109">
        <v>100</v>
      </c>
      <c r="H168" s="109">
        <v>0</v>
      </c>
      <c r="I168" s="109">
        <v>2141</v>
      </c>
      <c r="J168" s="109">
        <v>2093</v>
      </c>
      <c r="K168" s="109">
        <v>97.75805698271836</v>
      </c>
      <c r="L168" s="109">
        <v>48</v>
      </c>
      <c r="M168" s="109">
        <v>153857</v>
      </c>
      <c r="N168" s="133">
        <f>+N24</f>
        <v>181538</v>
      </c>
      <c r="O168" s="133">
        <v>186249</v>
      </c>
      <c r="P168" s="109">
        <v>121.05331574124025</v>
      </c>
      <c r="Q168" s="186"/>
      <c r="R168" s="279"/>
      <c r="S168" s="213"/>
      <c r="T168" s="202"/>
      <c r="U168" s="274"/>
      <c r="V168" s="279"/>
      <c r="W168" s="213"/>
      <c r="X168" s="279"/>
      <c r="Y168" s="277"/>
      <c r="Z168" s="214"/>
      <c r="AA168" s="202"/>
      <c r="AB168" s="219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277"/>
      <c r="AM168" s="277"/>
      <c r="AN168" s="277"/>
      <c r="AO168" s="277"/>
      <c r="AP168" s="108"/>
      <c r="AQ168" s="108"/>
      <c r="AR168" s="108"/>
      <c r="AS168" s="108"/>
      <c r="AT168" s="108"/>
      <c r="AU168" s="108"/>
      <c r="AV168" s="108"/>
      <c r="AW168" s="108"/>
      <c r="AX168" s="108"/>
      <c r="GX168" s="154"/>
      <c r="GY168" s="154"/>
      <c r="GZ168" s="154"/>
      <c r="HA168" s="154"/>
      <c r="HB168" s="154"/>
    </row>
    <row r="169" spans="1:210" s="107" customFormat="1" ht="19.5" customHeight="1">
      <c r="A169" s="336" t="s">
        <v>150</v>
      </c>
      <c r="B169" s="337"/>
      <c r="C169" s="109">
        <v>14</v>
      </c>
      <c r="D169" s="52">
        <v>100</v>
      </c>
      <c r="E169" s="109">
        <v>314</v>
      </c>
      <c r="F169" s="109">
        <v>314</v>
      </c>
      <c r="G169" s="109">
        <v>100</v>
      </c>
      <c r="H169" s="109">
        <v>0</v>
      </c>
      <c r="I169" s="109">
        <v>2736</v>
      </c>
      <c r="J169" s="109">
        <v>2506</v>
      </c>
      <c r="K169" s="109">
        <v>91.59356725146199</v>
      </c>
      <c r="L169" s="109">
        <v>230</v>
      </c>
      <c r="M169" s="109">
        <v>153653</v>
      </c>
      <c r="N169" s="133">
        <f>+N51</f>
        <v>165862</v>
      </c>
      <c r="O169" s="133">
        <v>172240</v>
      </c>
      <c r="P169" s="109">
        <v>112.09673745387335</v>
      </c>
      <c r="Q169" s="186"/>
      <c r="R169" s="279"/>
      <c r="S169" s="213"/>
      <c r="T169" s="202"/>
      <c r="U169" s="274"/>
      <c r="V169" s="279"/>
      <c r="W169" s="213"/>
      <c r="X169" s="279"/>
      <c r="Y169" s="277"/>
      <c r="Z169" s="214"/>
      <c r="AA169" s="202"/>
      <c r="AB169" s="219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7"/>
      <c r="AM169" s="277"/>
      <c r="AN169" s="277"/>
      <c r="AO169" s="277"/>
      <c r="AP169" s="108"/>
      <c r="AQ169" s="108"/>
      <c r="AR169" s="108"/>
      <c r="AS169" s="108"/>
      <c r="AT169" s="108"/>
      <c r="AU169" s="108"/>
      <c r="AV169" s="108"/>
      <c r="AW169" s="108"/>
      <c r="AX169" s="108"/>
      <c r="GX169" s="154"/>
      <c r="GY169" s="154"/>
      <c r="GZ169" s="154"/>
      <c r="HA169" s="154"/>
      <c r="HB169" s="154"/>
    </row>
    <row r="170" spans="1:210" s="107" customFormat="1" ht="19.5" customHeight="1">
      <c r="A170" s="336" t="s">
        <v>151</v>
      </c>
      <c r="B170" s="337"/>
      <c r="C170" s="109">
        <v>12</v>
      </c>
      <c r="D170" s="52">
        <v>100</v>
      </c>
      <c r="E170" s="109">
        <v>203</v>
      </c>
      <c r="F170" s="109">
        <v>203</v>
      </c>
      <c r="G170" s="109">
        <v>100</v>
      </c>
      <c r="H170" s="109">
        <v>0</v>
      </c>
      <c r="I170" s="109">
        <v>364</v>
      </c>
      <c r="J170" s="109">
        <v>314</v>
      </c>
      <c r="K170" s="109">
        <v>86.26373626373626</v>
      </c>
      <c r="L170" s="109">
        <v>50</v>
      </c>
      <c r="M170" s="109">
        <v>83285</v>
      </c>
      <c r="N170" s="133">
        <f>+N75</f>
        <v>92991</v>
      </c>
      <c r="O170" s="133">
        <v>95714</v>
      </c>
      <c r="P170" s="109">
        <v>114.92345560425046</v>
      </c>
      <c r="Q170" s="186"/>
      <c r="R170" s="279"/>
      <c r="S170" s="213"/>
      <c r="T170" s="202"/>
      <c r="U170" s="274"/>
      <c r="V170" s="279"/>
      <c r="W170" s="213"/>
      <c r="X170" s="279"/>
      <c r="Y170" s="277"/>
      <c r="Z170" s="214"/>
      <c r="AA170" s="202"/>
      <c r="AB170" s="219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277"/>
      <c r="AM170" s="277"/>
      <c r="AN170" s="277"/>
      <c r="AO170" s="277"/>
      <c r="AP170" s="108"/>
      <c r="AQ170" s="108"/>
      <c r="AR170" s="108"/>
      <c r="AS170" s="108"/>
      <c r="AT170" s="108"/>
      <c r="AU170" s="108"/>
      <c r="AV170" s="108"/>
      <c r="AW170" s="108"/>
      <c r="AX170" s="108"/>
      <c r="GX170" s="154"/>
      <c r="GY170" s="154"/>
      <c r="GZ170" s="154"/>
      <c r="HA170" s="154"/>
      <c r="HB170" s="154"/>
    </row>
    <row r="171" spans="1:210" s="107" customFormat="1" ht="19.5" customHeight="1">
      <c r="A171" s="336" t="s">
        <v>152</v>
      </c>
      <c r="B171" s="337"/>
      <c r="C171" s="109">
        <v>9</v>
      </c>
      <c r="D171" s="52">
        <v>100</v>
      </c>
      <c r="E171" s="109">
        <v>132</v>
      </c>
      <c r="F171" s="109">
        <v>132</v>
      </c>
      <c r="G171" s="109">
        <v>100</v>
      </c>
      <c r="H171" s="109">
        <v>0</v>
      </c>
      <c r="I171" s="109">
        <v>238</v>
      </c>
      <c r="J171" s="109">
        <v>238</v>
      </c>
      <c r="K171" s="109">
        <v>100</v>
      </c>
      <c r="L171" s="109">
        <v>0</v>
      </c>
      <c r="M171" s="109">
        <v>25529</v>
      </c>
      <c r="N171" s="133">
        <f>+N96</f>
        <v>34362</v>
      </c>
      <c r="O171" s="133">
        <v>36040</v>
      </c>
      <c r="P171" s="109">
        <v>141.17278389282777</v>
      </c>
      <c r="Q171" s="186"/>
      <c r="R171" s="279"/>
      <c r="S171" s="213"/>
      <c r="T171" s="202"/>
      <c r="U171" s="274"/>
      <c r="V171" s="279"/>
      <c r="W171" s="213"/>
      <c r="X171" s="279"/>
      <c r="Y171" s="277"/>
      <c r="Z171" s="214"/>
      <c r="AA171" s="202"/>
      <c r="AB171" s="219"/>
      <c r="AC171" s="277"/>
      <c r="AD171" s="277"/>
      <c r="AE171" s="277"/>
      <c r="AF171" s="277"/>
      <c r="AG171" s="277"/>
      <c r="AH171" s="277"/>
      <c r="AI171" s="277"/>
      <c r="AJ171" s="277"/>
      <c r="AK171" s="277"/>
      <c r="AL171" s="277"/>
      <c r="AM171" s="277"/>
      <c r="AN171" s="277"/>
      <c r="AO171" s="277"/>
      <c r="AP171" s="108"/>
      <c r="AQ171" s="108"/>
      <c r="AR171" s="108"/>
      <c r="AS171" s="108"/>
      <c r="AT171" s="108"/>
      <c r="AU171" s="108"/>
      <c r="AV171" s="108"/>
      <c r="AW171" s="108"/>
      <c r="AX171" s="108"/>
      <c r="GX171" s="154"/>
      <c r="GY171" s="154"/>
      <c r="GZ171" s="154"/>
      <c r="HA171" s="154"/>
      <c r="HB171" s="154"/>
    </row>
    <row r="172" spans="1:210" s="107" customFormat="1" ht="19.5" customHeight="1">
      <c r="A172" s="336" t="s">
        <v>153</v>
      </c>
      <c r="B172" s="337"/>
      <c r="C172" s="109">
        <v>7</v>
      </c>
      <c r="D172" s="52">
        <v>100</v>
      </c>
      <c r="E172" s="109">
        <v>100</v>
      </c>
      <c r="F172" s="109">
        <v>100</v>
      </c>
      <c r="G172" s="109">
        <v>100</v>
      </c>
      <c r="H172" s="109">
        <v>0</v>
      </c>
      <c r="I172" s="109">
        <v>197</v>
      </c>
      <c r="J172" s="109">
        <v>173</v>
      </c>
      <c r="K172" s="109">
        <v>87.81725888324873</v>
      </c>
      <c r="L172" s="109">
        <v>24</v>
      </c>
      <c r="M172" s="109">
        <v>28557</v>
      </c>
      <c r="N172" s="133">
        <f>+N115</f>
        <v>27876</v>
      </c>
      <c r="O172" s="133">
        <v>29079</v>
      </c>
      <c r="P172" s="109">
        <v>101.82792310116608</v>
      </c>
      <c r="Q172" s="186"/>
      <c r="R172" s="279"/>
      <c r="S172" s="213"/>
      <c r="T172" s="202"/>
      <c r="U172" s="274"/>
      <c r="V172" s="279"/>
      <c r="W172" s="213"/>
      <c r="X172" s="279"/>
      <c r="Y172" s="277"/>
      <c r="Z172" s="214"/>
      <c r="AA172" s="202"/>
      <c r="AB172" s="219"/>
      <c r="AC172" s="277"/>
      <c r="AD172" s="277"/>
      <c r="AE172" s="277"/>
      <c r="AF172" s="277"/>
      <c r="AG172" s="277"/>
      <c r="AH172" s="277"/>
      <c r="AI172" s="277"/>
      <c r="AJ172" s="277"/>
      <c r="AK172" s="277"/>
      <c r="AL172" s="277"/>
      <c r="AM172" s="277"/>
      <c r="AN172" s="277"/>
      <c r="AO172" s="277"/>
      <c r="AP172" s="108"/>
      <c r="AQ172" s="108"/>
      <c r="AR172" s="108"/>
      <c r="AS172" s="108"/>
      <c r="AT172" s="108"/>
      <c r="AU172" s="108"/>
      <c r="AV172" s="108"/>
      <c r="AW172" s="108"/>
      <c r="AX172" s="108"/>
      <c r="GX172" s="154"/>
      <c r="GY172" s="154"/>
      <c r="GZ172" s="154"/>
      <c r="HA172" s="154"/>
      <c r="HB172" s="154"/>
    </row>
    <row r="173" spans="1:210" s="107" customFormat="1" ht="19.5" customHeight="1">
      <c r="A173" s="336" t="s">
        <v>154</v>
      </c>
      <c r="B173" s="337"/>
      <c r="C173" s="109">
        <v>5</v>
      </c>
      <c r="D173" s="52">
        <v>100</v>
      </c>
      <c r="E173" s="109">
        <v>112</v>
      </c>
      <c r="F173" s="109">
        <v>112</v>
      </c>
      <c r="G173" s="109">
        <v>100</v>
      </c>
      <c r="H173" s="109">
        <v>0</v>
      </c>
      <c r="I173" s="109">
        <v>575</v>
      </c>
      <c r="J173" s="109">
        <v>572</v>
      </c>
      <c r="K173" s="109">
        <v>99.47826086956522</v>
      </c>
      <c r="L173" s="109">
        <v>3</v>
      </c>
      <c r="M173" s="109">
        <v>56333</v>
      </c>
      <c r="N173" s="133">
        <f>+N132</f>
        <v>79804</v>
      </c>
      <c r="O173" s="133">
        <v>81446</v>
      </c>
      <c r="P173" s="109">
        <v>144.57955372516997</v>
      </c>
      <c r="Q173" s="186"/>
      <c r="R173" s="279"/>
      <c r="S173" s="213"/>
      <c r="T173" s="202"/>
      <c r="U173" s="274"/>
      <c r="V173" s="279"/>
      <c r="W173" s="213"/>
      <c r="X173" s="279"/>
      <c r="Y173" s="277"/>
      <c r="Z173" s="214"/>
      <c r="AA173" s="202"/>
      <c r="AB173" s="219"/>
      <c r="AC173" s="277"/>
      <c r="AD173" s="277"/>
      <c r="AE173" s="277"/>
      <c r="AF173" s="277"/>
      <c r="AG173" s="277"/>
      <c r="AH173" s="277"/>
      <c r="AI173" s="277"/>
      <c r="AJ173" s="277"/>
      <c r="AK173" s="277"/>
      <c r="AL173" s="277"/>
      <c r="AM173" s="277"/>
      <c r="AN173" s="277"/>
      <c r="AO173" s="277"/>
      <c r="AP173" s="108"/>
      <c r="AQ173" s="108"/>
      <c r="AR173" s="108"/>
      <c r="AS173" s="108"/>
      <c r="AT173" s="108"/>
      <c r="AU173" s="108"/>
      <c r="AV173" s="108"/>
      <c r="AW173" s="108"/>
      <c r="AX173" s="108"/>
      <c r="GX173" s="154"/>
      <c r="GY173" s="154"/>
      <c r="GZ173" s="154"/>
      <c r="HA173" s="154"/>
      <c r="HB173" s="154"/>
    </row>
    <row r="174" spans="1:210" s="107" customFormat="1" ht="19.5" customHeight="1">
      <c r="A174" s="334" t="s">
        <v>155</v>
      </c>
      <c r="B174" s="335"/>
      <c r="C174" s="110">
        <v>14</v>
      </c>
      <c r="D174" s="52">
        <v>100</v>
      </c>
      <c r="E174" s="110">
        <v>197</v>
      </c>
      <c r="F174" s="110">
        <v>197</v>
      </c>
      <c r="G174" s="109">
        <v>100</v>
      </c>
      <c r="H174" s="109">
        <v>0</v>
      </c>
      <c r="I174" s="110">
        <v>1322</v>
      </c>
      <c r="J174" s="110">
        <v>1221</v>
      </c>
      <c r="K174" s="109">
        <v>92.36006051437217</v>
      </c>
      <c r="L174" s="109">
        <v>101</v>
      </c>
      <c r="M174" s="110">
        <v>73124</v>
      </c>
      <c r="N174" s="137">
        <f>+N158</f>
        <v>79897</v>
      </c>
      <c r="O174" s="137">
        <v>82801</v>
      </c>
      <c r="P174" s="109">
        <v>113.23368524697774</v>
      </c>
      <c r="Q174" s="186"/>
      <c r="R174" s="279"/>
      <c r="S174" s="213"/>
      <c r="T174" s="202"/>
      <c r="U174" s="231"/>
      <c r="V174" s="279"/>
      <c r="W174" s="213"/>
      <c r="X174" s="279"/>
      <c r="Y174" s="277"/>
      <c r="Z174" s="214"/>
      <c r="AA174" s="202"/>
      <c r="AB174" s="219"/>
      <c r="AC174" s="277"/>
      <c r="AD174" s="277"/>
      <c r="AE174" s="277"/>
      <c r="AF174" s="277"/>
      <c r="AG174" s="277"/>
      <c r="AH174" s="277"/>
      <c r="AI174" s="277"/>
      <c r="AJ174" s="277"/>
      <c r="AK174" s="277"/>
      <c r="AL174" s="277"/>
      <c r="AM174" s="277"/>
      <c r="AN174" s="277"/>
      <c r="AO174" s="277"/>
      <c r="AP174" s="108"/>
      <c r="AQ174" s="108"/>
      <c r="AR174" s="108"/>
      <c r="AS174" s="108"/>
      <c r="AT174" s="108"/>
      <c r="AU174" s="108"/>
      <c r="AV174" s="108"/>
      <c r="AW174" s="108"/>
      <c r="AX174" s="108"/>
      <c r="GX174" s="154"/>
      <c r="GY174" s="154"/>
      <c r="GZ174" s="154"/>
      <c r="HA174" s="154"/>
      <c r="HB174" s="154"/>
    </row>
    <row r="175" spans="1:210" s="116" customFormat="1" ht="27" customHeight="1">
      <c r="A175" s="111"/>
      <c r="B175" s="112" t="s">
        <v>73</v>
      </c>
      <c r="C175" s="113">
        <v>73</v>
      </c>
      <c r="D175" s="59">
        <v>100</v>
      </c>
      <c r="E175" s="113">
        <v>1311</v>
      </c>
      <c r="F175" s="113">
        <v>1311</v>
      </c>
      <c r="G175" s="114">
        <v>100</v>
      </c>
      <c r="H175" s="117">
        <v>0</v>
      </c>
      <c r="I175" s="113">
        <v>7573</v>
      </c>
      <c r="J175" s="113">
        <v>7117</v>
      </c>
      <c r="K175" s="114">
        <v>93.97860821338966</v>
      </c>
      <c r="L175" s="117">
        <v>456</v>
      </c>
      <c r="M175" s="113">
        <v>574338</v>
      </c>
      <c r="N175" s="138">
        <f>SUM(N168:N174)</f>
        <v>662330</v>
      </c>
      <c r="O175" s="138">
        <v>683569</v>
      </c>
      <c r="P175" s="114">
        <v>119.01859183964842</v>
      </c>
      <c r="Q175" s="186"/>
      <c r="R175" s="281"/>
      <c r="S175" s="280"/>
      <c r="T175" s="223"/>
      <c r="U175" s="282"/>
      <c r="V175" s="281"/>
      <c r="W175" s="280"/>
      <c r="X175" s="283"/>
      <c r="Y175" s="284"/>
      <c r="Z175" s="214"/>
      <c r="AA175" s="202"/>
      <c r="AB175" s="219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115"/>
      <c r="AQ175" s="115"/>
      <c r="AR175" s="115"/>
      <c r="AS175" s="115"/>
      <c r="AT175" s="115"/>
      <c r="AU175" s="115"/>
      <c r="AV175" s="115"/>
      <c r="AW175" s="115"/>
      <c r="AX175" s="115"/>
      <c r="GX175" s="155"/>
      <c r="GY175" s="155"/>
      <c r="GZ175" s="155"/>
      <c r="HA175" s="155"/>
      <c r="HB175" s="155"/>
    </row>
    <row r="176" spans="17:28" ht="12.75">
      <c r="Q176" s="186"/>
      <c r="U176" s="285"/>
      <c r="Z176" s="214"/>
      <c r="AA176" s="202"/>
      <c r="AB176" s="219"/>
    </row>
    <row r="177" spans="17:28" ht="12.75">
      <c r="Q177" s="186"/>
      <c r="U177" s="285"/>
      <c r="Z177" s="214"/>
      <c r="AA177" s="202"/>
      <c r="AB177" s="219"/>
    </row>
    <row r="178" spans="17:28" ht="12.75">
      <c r="Q178" s="186"/>
      <c r="U178" s="285"/>
      <c r="Z178" s="214"/>
      <c r="AA178" s="202"/>
      <c r="AB178" s="219"/>
    </row>
    <row r="179" spans="17:28" ht="12.75">
      <c r="Q179" s="186"/>
      <c r="U179" s="285"/>
      <c r="Z179" s="214"/>
      <c r="AA179" s="202"/>
      <c r="AB179" s="219"/>
    </row>
    <row r="180" spans="17:28" ht="12.75">
      <c r="Q180" s="186"/>
      <c r="U180" s="285"/>
      <c r="Z180" s="214"/>
      <c r="AA180" s="202"/>
      <c r="AB180" s="219"/>
    </row>
    <row r="181" spans="17:28" ht="12.75">
      <c r="Q181" s="186"/>
      <c r="U181" s="285"/>
      <c r="Z181" s="214"/>
      <c r="AA181" s="202"/>
      <c r="AB181" s="219"/>
    </row>
    <row r="182" spans="17:28" ht="12.75">
      <c r="Q182" s="186"/>
      <c r="U182" s="285"/>
      <c r="Z182" s="214"/>
      <c r="AA182" s="202"/>
      <c r="AB182" s="219"/>
    </row>
    <row r="183" spans="17:28" ht="12.75">
      <c r="Q183" s="186"/>
      <c r="U183" s="285"/>
      <c r="Z183" s="214"/>
      <c r="AA183" s="202"/>
      <c r="AB183" s="219"/>
    </row>
    <row r="184" spans="17:28" ht="12.75">
      <c r="Q184" s="186"/>
      <c r="U184" s="285"/>
      <c r="Z184" s="214"/>
      <c r="AA184" s="202"/>
      <c r="AB184" s="219"/>
    </row>
    <row r="185" spans="17:28" ht="12.75">
      <c r="Q185" s="186"/>
      <c r="U185" s="285"/>
      <c r="Z185" s="214"/>
      <c r="AA185" s="202"/>
      <c r="AB185" s="219"/>
    </row>
    <row r="186" spans="17:28" ht="12.75">
      <c r="Q186" s="186"/>
      <c r="U186" s="285"/>
      <c r="Z186" s="214"/>
      <c r="AA186" s="202"/>
      <c r="AB186" s="219"/>
    </row>
    <row r="187" spans="17:28" ht="12.75">
      <c r="Q187" s="186"/>
      <c r="U187" s="285"/>
      <c r="Z187" s="214"/>
      <c r="AA187" s="202"/>
      <c r="AB187" s="219"/>
    </row>
    <row r="188" spans="17:28" ht="12.75">
      <c r="Q188" s="186"/>
      <c r="U188" s="285"/>
      <c r="Z188" s="214"/>
      <c r="AA188" s="202"/>
      <c r="AB188" s="219"/>
    </row>
    <row r="189" spans="17:28" ht="12.75">
      <c r="Q189" s="186"/>
      <c r="U189" s="285"/>
      <c r="Z189" s="214"/>
      <c r="AA189" s="202"/>
      <c r="AB189" s="219"/>
    </row>
    <row r="190" spans="17:28" ht="12.75">
      <c r="Q190" s="186"/>
      <c r="U190" s="285"/>
      <c r="Z190" s="214"/>
      <c r="AA190" s="202"/>
      <c r="AB190" s="219"/>
    </row>
    <row r="191" spans="17:28" ht="12.75">
      <c r="Q191" s="186"/>
      <c r="U191" s="285"/>
      <c r="Z191" s="214"/>
      <c r="AA191" s="202"/>
      <c r="AB191" s="219"/>
    </row>
    <row r="192" spans="17:28" ht="12.75">
      <c r="Q192" s="186"/>
      <c r="U192" s="285"/>
      <c r="Z192" s="214"/>
      <c r="AA192" s="202"/>
      <c r="AB192" s="219"/>
    </row>
    <row r="193" spans="17:28" ht="12.75">
      <c r="Q193" s="186"/>
      <c r="U193" s="285"/>
      <c r="Z193" s="214"/>
      <c r="AA193" s="202"/>
      <c r="AB193" s="219"/>
    </row>
    <row r="194" spans="17:28" ht="12.75">
      <c r="Q194" s="186"/>
      <c r="U194" s="285"/>
      <c r="Z194" s="214"/>
      <c r="AA194" s="202"/>
      <c r="AB194" s="219"/>
    </row>
    <row r="195" spans="17:28" ht="12.75">
      <c r="Q195" s="186"/>
      <c r="U195" s="285"/>
      <c r="Z195" s="214"/>
      <c r="AA195" s="202"/>
      <c r="AB195" s="219"/>
    </row>
    <row r="196" spans="17:28" ht="12.75">
      <c r="Q196" s="186"/>
      <c r="U196" s="285"/>
      <c r="Z196" s="214"/>
      <c r="AA196" s="202"/>
      <c r="AB196" s="219"/>
    </row>
    <row r="197" spans="17:28" ht="12.75">
      <c r="Q197" s="186"/>
      <c r="U197" s="285"/>
      <c r="Z197" s="214"/>
      <c r="AA197" s="202"/>
      <c r="AB197" s="219"/>
    </row>
    <row r="198" spans="17:28" ht="12.75">
      <c r="Q198" s="186"/>
      <c r="U198" s="285"/>
      <c r="Z198" s="214"/>
      <c r="AA198" s="202"/>
      <c r="AB198" s="219"/>
    </row>
    <row r="199" spans="17:28" ht="12.75">
      <c r="Q199" s="186"/>
      <c r="U199" s="285"/>
      <c r="Z199" s="214"/>
      <c r="AA199" s="202"/>
      <c r="AB199" s="219"/>
    </row>
    <row r="200" spans="17:28" ht="12.75">
      <c r="Q200" s="186"/>
      <c r="U200" s="285"/>
      <c r="Z200" s="214"/>
      <c r="AA200" s="202"/>
      <c r="AB200" s="219"/>
    </row>
    <row r="201" spans="17:28" ht="12.75">
      <c r="Q201" s="186"/>
      <c r="U201" s="285"/>
      <c r="Z201" s="214"/>
      <c r="AA201" s="202"/>
      <c r="AB201" s="219"/>
    </row>
    <row r="202" spans="17:28" ht="12.75">
      <c r="Q202" s="186"/>
      <c r="U202" s="285"/>
      <c r="Z202" s="214"/>
      <c r="AA202" s="202"/>
      <c r="AB202" s="219"/>
    </row>
    <row r="203" spans="17:28" ht="12.75">
      <c r="Q203" s="186"/>
      <c r="U203" s="285"/>
      <c r="Z203" s="214"/>
      <c r="AA203" s="202"/>
      <c r="AB203" s="219"/>
    </row>
    <row r="204" spans="17:28" ht="12.75">
      <c r="Q204" s="186"/>
      <c r="U204" s="285"/>
      <c r="Z204" s="214"/>
      <c r="AA204" s="202"/>
      <c r="AB204" s="219"/>
    </row>
    <row r="205" spans="17:28" ht="12.75">
      <c r="Q205" s="186"/>
      <c r="Z205" s="214"/>
      <c r="AA205" s="202"/>
      <c r="AB205" s="219"/>
    </row>
    <row r="206" spans="17:28" ht="12.75">
      <c r="Q206" s="186"/>
      <c r="U206" s="286"/>
      <c r="Z206" s="214"/>
      <c r="AA206" s="202"/>
      <c r="AB206" s="219"/>
    </row>
    <row r="207" spans="17:28" ht="12.75">
      <c r="Q207" s="186"/>
      <c r="U207" s="286"/>
      <c r="Z207" s="214"/>
      <c r="AA207" s="202"/>
      <c r="AB207" s="219"/>
    </row>
    <row r="208" spans="17:28" ht="12.75">
      <c r="Q208" s="186"/>
      <c r="U208" s="204"/>
      <c r="Z208" s="214"/>
      <c r="AA208" s="202"/>
      <c r="AB208" s="219"/>
    </row>
    <row r="209" spans="17:28" ht="12.75">
      <c r="Q209" s="186"/>
      <c r="U209" s="204"/>
      <c r="Z209" s="214"/>
      <c r="AA209" s="202"/>
      <c r="AB209" s="219"/>
    </row>
    <row r="210" spans="17:28" ht="12.75">
      <c r="Q210" s="186"/>
      <c r="U210" s="204"/>
      <c r="Z210" s="214"/>
      <c r="AA210" s="202"/>
      <c r="AB210" s="219"/>
    </row>
    <row r="211" spans="17:28" ht="12.75">
      <c r="Q211" s="186"/>
      <c r="U211" s="204"/>
      <c r="Z211" s="214"/>
      <c r="AA211" s="202"/>
      <c r="AB211" s="219"/>
    </row>
    <row r="212" spans="17:28" ht="12.75">
      <c r="Q212" s="186"/>
      <c r="U212" s="204"/>
      <c r="Z212" s="214"/>
      <c r="AA212" s="202"/>
      <c r="AB212" s="219"/>
    </row>
    <row r="213" spans="17:28" ht="12.75">
      <c r="Q213" s="186"/>
      <c r="U213" s="204"/>
      <c r="Z213" s="214"/>
      <c r="AA213" s="202"/>
      <c r="AB213" s="219"/>
    </row>
    <row r="214" spans="17:28" ht="12.75">
      <c r="Q214" s="186"/>
      <c r="U214" s="204"/>
      <c r="Z214" s="214"/>
      <c r="AA214" s="202"/>
      <c r="AB214" s="219"/>
    </row>
    <row r="215" spans="17:28" ht="12.75">
      <c r="Q215" s="186"/>
      <c r="U215" s="204"/>
      <c r="Z215" s="214"/>
      <c r="AA215" s="202"/>
      <c r="AB215" s="219"/>
    </row>
    <row r="216" spans="17:28" ht="12.75">
      <c r="Q216" s="186"/>
      <c r="U216" s="204"/>
      <c r="Z216" s="214"/>
      <c r="AA216" s="202"/>
      <c r="AB216" s="219"/>
    </row>
    <row r="217" spans="17:28" ht="12.75">
      <c r="Q217" s="186"/>
      <c r="U217" s="204"/>
      <c r="Z217" s="214"/>
      <c r="AA217" s="202"/>
      <c r="AB217" s="219"/>
    </row>
    <row r="218" spans="17:28" ht="12.75">
      <c r="Q218" s="186"/>
      <c r="U218" s="204"/>
      <c r="Z218" s="214"/>
      <c r="AA218" s="202"/>
      <c r="AB218" s="219"/>
    </row>
    <row r="219" spans="17:28" ht="12.75">
      <c r="Q219" s="186"/>
      <c r="U219" s="204"/>
      <c r="Z219" s="214"/>
      <c r="AA219" s="202"/>
      <c r="AB219" s="219"/>
    </row>
    <row r="220" spans="17:28" ht="12.75">
      <c r="Q220" s="186"/>
      <c r="U220" s="204"/>
      <c r="Z220" s="214"/>
      <c r="AA220" s="202"/>
      <c r="AB220" s="219"/>
    </row>
    <row r="221" spans="21:28" ht="12.75">
      <c r="U221" s="204"/>
      <c r="Z221" s="214"/>
      <c r="AA221" s="202"/>
      <c r="AB221" s="219"/>
    </row>
    <row r="222" spans="21:28" ht="12.75">
      <c r="U222" s="204"/>
      <c r="Z222" s="214"/>
      <c r="AA222" s="202"/>
      <c r="AB222" s="219"/>
    </row>
    <row r="223" spans="21:28" ht="12.75">
      <c r="U223" s="204"/>
      <c r="Z223" s="214"/>
      <c r="AA223" s="202"/>
      <c r="AB223" s="219"/>
    </row>
    <row r="224" spans="21:28" ht="12.75">
      <c r="U224" s="204"/>
      <c r="Z224" s="214"/>
      <c r="AA224" s="202"/>
      <c r="AB224" s="219"/>
    </row>
    <row r="225" spans="21:28" ht="12.75">
      <c r="U225" s="204"/>
      <c r="Z225" s="214"/>
      <c r="AA225" s="202"/>
      <c r="AB225" s="219"/>
    </row>
    <row r="226" spans="21:28" ht="12.75">
      <c r="U226" s="204"/>
      <c r="Z226" s="214"/>
      <c r="AA226" s="202"/>
      <c r="AB226" s="219"/>
    </row>
    <row r="227" spans="21:28" ht="12.75">
      <c r="U227" s="204"/>
      <c r="Z227" s="214"/>
      <c r="AA227" s="202"/>
      <c r="AB227" s="219"/>
    </row>
    <row r="228" spans="21:28" ht="12.75">
      <c r="U228" s="204"/>
      <c r="Z228" s="214"/>
      <c r="AA228" s="202"/>
      <c r="AB228" s="219"/>
    </row>
    <row r="229" spans="21:28" ht="12.75">
      <c r="U229" s="204"/>
      <c r="Z229" s="214"/>
      <c r="AA229" s="202"/>
      <c r="AB229" s="219"/>
    </row>
    <row r="230" spans="21:28" ht="12.75">
      <c r="U230" s="204"/>
      <c r="Z230" s="214"/>
      <c r="AA230" s="202"/>
      <c r="AB230" s="219"/>
    </row>
    <row r="231" spans="21:28" ht="12.75">
      <c r="U231" s="204"/>
      <c r="Z231" s="214"/>
      <c r="AA231" s="202"/>
      <c r="AB231" s="219"/>
    </row>
    <row r="232" spans="21:28" ht="12.75">
      <c r="U232" s="204"/>
      <c r="Z232" s="214"/>
      <c r="AA232" s="202"/>
      <c r="AB232" s="219"/>
    </row>
    <row r="233" spans="21:28" ht="12.75">
      <c r="U233" s="204"/>
      <c r="Z233" s="214"/>
      <c r="AA233" s="202"/>
      <c r="AB233" s="219"/>
    </row>
    <row r="234" spans="21:28" ht="12.75">
      <c r="U234" s="204"/>
      <c r="Z234" s="214"/>
      <c r="AA234" s="202"/>
      <c r="AB234" s="219"/>
    </row>
    <row r="235" spans="21:28" ht="12.75">
      <c r="U235" s="204"/>
      <c r="Z235" s="214"/>
      <c r="AA235" s="202"/>
      <c r="AB235" s="219"/>
    </row>
    <row r="236" spans="21:28" ht="12.75">
      <c r="U236" s="204"/>
      <c r="Z236" s="214"/>
      <c r="AA236" s="202"/>
      <c r="AB236" s="219"/>
    </row>
    <row r="237" spans="21:28" ht="12.75">
      <c r="U237" s="204"/>
      <c r="Z237" s="214"/>
      <c r="AA237" s="202"/>
      <c r="AB237" s="219"/>
    </row>
    <row r="238" spans="21:28" ht="12.75">
      <c r="U238" s="204"/>
      <c r="Z238" s="214"/>
      <c r="AA238" s="202"/>
      <c r="AB238" s="219"/>
    </row>
    <row r="239" spans="21:28" ht="12.75">
      <c r="U239" s="204"/>
      <c r="Z239" s="214"/>
      <c r="AA239" s="202"/>
      <c r="AB239" s="219"/>
    </row>
    <row r="240" spans="21:28" ht="12.75">
      <c r="U240" s="204"/>
      <c r="Z240" s="214"/>
      <c r="AA240" s="202"/>
      <c r="AB240" s="219"/>
    </row>
    <row r="241" spans="21:28" ht="12.75">
      <c r="U241" s="204"/>
      <c r="Z241" s="214"/>
      <c r="AA241" s="202"/>
      <c r="AB241" s="219"/>
    </row>
    <row r="242" spans="21:28" ht="12.75">
      <c r="U242" s="204"/>
      <c r="Z242" s="214"/>
      <c r="AA242" s="202"/>
      <c r="AB242" s="219"/>
    </row>
    <row r="243" spans="21:28" ht="12.75">
      <c r="U243" s="204"/>
      <c r="Z243" s="214"/>
      <c r="AA243" s="202"/>
      <c r="AB243" s="219"/>
    </row>
    <row r="244" spans="21:28" ht="12.75">
      <c r="U244" s="204"/>
      <c r="Z244" s="214"/>
      <c r="AA244" s="202"/>
      <c r="AB244" s="219"/>
    </row>
    <row r="245" spans="21:28" ht="12.75">
      <c r="U245" s="204"/>
      <c r="Z245" s="214"/>
      <c r="AA245" s="202"/>
      <c r="AB245" s="219"/>
    </row>
    <row r="246" spans="21:28" ht="12.75">
      <c r="U246" s="204"/>
      <c r="Z246" s="214"/>
      <c r="AA246" s="202"/>
      <c r="AB246" s="219"/>
    </row>
    <row r="247" spans="21:28" ht="12.75">
      <c r="U247" s="204"/>
      <c r="Z247" s="214"/>
      <c r="AA247" s="202"/>
      <c r="AB247" s="219"/>
    </row>
    <row r="248" spans="21:28" ht="12.75">
      <c r="U248" s="204"/>
      <c r="Z248" s="214"/>
      <c r="AA248" s="202"/>
      <c r="AB248" s="219"/>
    </row>
    <row r="249" spans="21:28" ht="12.75">
      <c r="U249" s="204"/>
      <c r="Z249" s="214"/>
      <c r="AA249" s="202"/>
      <c r="AB249" s="219"/>
    </row>
    <row r="250" spans="21:28" ht="12.75">
      <c r="U250" s="204"/>
      <c r="Z250" s="214"/>
      <c r="AA250" s="202"/>
      <c r="AB250" s="219"/>
    </row>
    <row r="251" spans="21:28" ht="12.75">
      <c r="U251" s="204"/>
      <c r="Z251" s="214"/>
      <c r="AA251" s="202"/>
      <c r="AB251" s="219"/>
    </row>
    <row r="252" spans="21:28" ht="12.75">
      <c r="U252" s="204"/>
      <c r="Z252" s="214"/>
      <c r="AA252" s="202"/>
      <c r="AB252" s="219"/>
    </row>
    <row r="253" spans="21:28" ht="12.75">
      <c r="U253" s="204"/>
      <c r="Z253" s="214"/>
      <c r="AA253" s="202"/>
      <c r="AB253" s="219"/>
    </row>
    <row r="254" spans="21:28" ht="12.75">
      <c r="U254" s="204"/>
      <c r="Z254" s="214"/>
      <c r="AA254" s="202"/>
      <c r="AB254" s="219"/>
    </row>
    <row r="255" spans="21:28" ht="12.75">
      <c r="U255" s="204"/>
      <c r="Z255" s="214"/>
      <c r="AA255" s="202"/>
      <c r="AB255" s="219"/>
    </row>
    <row r="256" spans="21:28" ht="12.75">
      <c r="U256" s="204"/>
      <c r="Z256" s="214"/>
      <c r="AA256" s="202"/>
      <c r="AB256" s="219"/>
    </row>
    <row r="257" spans="21:28" ht="12.75">
      <c r="U257" s="204"/>
      <c r="Z257" s="214"/>
      <c r="AA257" s="202"/>
      <c r="AB257" s="219"/>
    </row>
    <row r="258" spans="21:28" ht="12.75">
      <c r="U258" s="204"/>
      <c r="Z258" s="214"/>
      <c r="AA258" s="202"/>
      <c r="AB258" s="219"/>
    </row>
    <row r="259" spans="21:28" ht="12.75">
      <c r="U259" s="204"/>
      <c r="Z259" s="214"/>
      <c r="AA259" s="202"/>
      <c r="AB259" s="219"/>
    </row>
    <row r="260" spans="21:28" ht="12.75">
      <c r="U260" s="204"/>
      <c r="Z260" s="214"/>
      <c r="AA260" s="202"/>
      <c r="AB260" s="219"/>
    </row>
    <row r="261" spans="21:28" ht="12.75">
      <c r="U261" s="204"/>
      <c r="Z261" s="214"/>
      <c r="AA261" s="202"/>
      <c r="AB261" s="219"/>
    </row>
    <row r="262" spans="21:28" ht="12.75">
      <c r="U262" s="204"/>
      <c r="Z262" s="214"/>
      <c r="AA262" s="202"/>
      <c r="AB262" s="219"/>
    </row>
    <row r="263" spans="21:28" ht="12.75">
      <c r="U263" s="204"/>
      <c r="Z263" s="214"/>
      <c r="AA263" s="202"/>
      <c r="AB263" s="219"/>
    </row>
    <row r="264" spans="21:28" ht="12.75">
      <c r="U264" s="204"/>
      <c r="Z264" s="214"/>
      <c r="AA264" s="202"/>
      <c r="AB264" s="219"/>
    </row>
    <row r="265" spans="21:28" ht="12.75">
      <c r="U265" s="204"/>
      <c r="Z265" s="214"/>
      <c r="AA265" s="202"/>
      <c r="AB265" s="219"/>
    </row>
    <row r="266" spans="21:28" ht="12.75">
      <c r="U266" s="204"/>
      <c r="Z266" s="214"/>
      <c r="AA266" s="202"/>
      <c r="AB266" s="219"/>
    </row>
    <row r="267" spans="21:28" ht="12.75">
      <c r="U267" s="204"/>
      <c r="Z267" s="214"/>
      <c r="AA267" s="202"/>
      <c r="AB267" s="219"/>
    </row>
    <row r="268" spans="21:28" ht="12.75">
      <c r="U268" s="204"/>
      <c r="Z268" s="214"/>
      <c r="AA268" s="202"/>
      <c r="AB268" s="219"/>
    </row>
    <row r="269" spans="21:27" ht="12.75">
      <c r="U269" s="204"/>
      <c r="Z269" s="214"/>
      <c r="AA269" s="202"/>
    </row>
    <row r="270" spans="21:27" ht="12.75">
      <c r="U270" s="204"/>
      <c r="Z270" s="214"/>
      <c r="AA270" s="202"/>
    </row>
    <row r="271" spans="21:27" ht="12.75">
      <c r="U271" s="204"/>
      <c r="Z271" s="214"/>
      <c r="AA271" s="202"/>
    </row>
    <row r="272" spans="21:27" ht="12.75">
      <c r="U272" s="204"/>
      <c r="Z272" s="214"/>
      <c r="AA272" s="202"/>
    </row>
    <row r="273" spans="21:27" ht="12.75">
      <c r="U273" s="204"/>
      <c r="Z273" s="214"/>
      <c r="AA273" s="202"/>
    </row>
    <row r="274" spans="21:27" ht="12.75">
      <c r="U274" s="204"/>
      <c r="Z274" s="214"/>
      <c r="AA274" s="202"/>
    </row>
    <row r="275" spans="21:27" ht="12.75">
      <c r="U275" s="204"/>
      <c r="Z275" s="214"/>
      <c r="AA275" s="202"/>
    </row>
    <row r="276" spans="21:27" ht="12.75">
      <c r="U276" s="204"/>
      <c r="Z276" s="214"/>
      <c r="AA276" s="202"/>
    </row>
    <row r="277" spans="21:27" ht="12.75">
      <c r="U277" s="204"/>
      <c r="Z277" s="214"/>
      <c r="AA277" s="202"/>
    </row>
    <row r="278" spans="21:27" ht="12.75">
      <c r="U278" s="204"/>
      <c r="Z278" s="214"/>
      <c r="AA278" s="202"/>
    </row>
  </sheetData>
  <sheetProtection/>
  <mergeCells count="213">
    <mergeCell ref="V140:X140"/>
    <mergeCell ref="V141:V142"/>
    <mergeCell ref="W141:X141"/>
    <mergeCell ref="V165:X165"/>
    <mergeCell ref="V166:V167"/>
    <mergeCell ref="W166:X166"/>
    <mergeCell ref="R140:T140"/>
    <mergeCell ref="R141:R142"/>
    <mergeCell ref="S141:T141"/>
    <mergeCell ref="R165:T165"/>
    <mergeCell ref="R166:R167"/>
    <mergeCell ref="S166:T166"/>
    <mergeCell ref="V7:X7"/>
    <mergeCell ref="V8:V9"/>
    <mergeCell ref="W8:X8"/>
    <mergeCell ref="V32:X32"/>
    <mergeCell ref="V33:V34"/>
    <mergeCell ref="W33:X33"/>
    <mergeCell ref="V59:X59"/>
    <mergeCell ref="V60:V61"/>
    <mergeCell ref="W60:X60"/>
    <mergeCell ref="V83:X83"/>
    <mergeCell ref="V84:V85"/>
    <mergeCell ref="W84:X84"/>
    <mergeCell ref="V104:X104"/>
    <mergeCell ref="V105:V106"/>
    <mergeCell ref="W105:X105"/>
    <mergeCell ref="V123:X123"/>
    <mergeCell ref="V124:V125"/>
    <mergeCell ref="W124:X124"/>
    <mergeCell ref="R83:T83"/>
    <mergeCell ref="R84:R85"/>
    <mergeCell ref="S84:T84"/>
    <mergeCell ref="R104:T104"/>
    <mergeCell ref="R105:R106"/>
    <mergeCell ref="S105:T105"/>
    <mergeCell ref="R123:T123"/>
    <mergeCell ref="R124:R125"/>
    <mergeCell ref="S124:T124"/>
    <mergeCell ref="R7:T7"/>
    <mergeCell ref="R8:R9"/>
    <mergeCell ref="S8:T8"/>
    <mergeCell ref="R32:T32"/>
    <mergeCell ref="R33:R34"/>
    <mergeCell ref="S33:T33"/>
    <mergeCell ref="R59:T59"/>
    <mergeCell ref="R60:R61"/>
    <mergeCell ref="S60:T60"/>
    <mergeCell ref="D140:D142"/>
    <mergeCell ref="I141:I142"/>
    <mergeCell ref="J141:K141"/>
    <mergeCell ref="L141:L142"/>
    <mergeCell ref="M141:M142"/>
    <mergeCell ref="B132:D132"/>
    <mergeCell ref="J124:K124"/>
    <mergeCell ref="L124:L125"/>
    <mergeCell ref="M124:M125"/>
    <mergeCell ref="A134:P134"/>
    <mergeCell ref="A135:P135"/>
    <mergeCell ref="A160:P160"/>
    <mergeCell ref="A162:P162"/>
    <mergeCell ref="A163:P163"/>
    <mergeCell ref="A165:B167"/>
    <mergeCell ref="C165:D165"/>
    <mergeCell ref="E165:G165"/>
    <mergeCell ref="H165:H167"/>
    <mergeCell ref="I165:K165"/>
    <mergeCell ref="L165:L167"/>
    <mergeCell ref="M165:P165"/>
    <mergeCell ref="E166:E167"/>
    <mergeCell ref="F166:G166"/>
    <mergeCell ref="A81:P81"/>
    <mergeCell ref="A174:B174"/>
    <mergeCell ref="A173:B173"/>
    <mergeCell ref="A172:B172"/>
    <mergeCell ref="A171:B171"/>
    <mergeCell ref="A170:B170"/>
    <mergeCell ref="A169:B169"/>
    <mergeCell ref="A168:B168"/>
    <mergeCell ref="I166:I167"/>
    <mergeCell ref="J166:K166"/>
    <mergeCell ref="M166:M167"/>
    <mergeCell ref="A138:P138"/>
    <mergeCell ref="B140:C141"/>
    <mergeCell ref="E140:H140"/>
    <mergeCell ref="I140:L140"/>
    <mergeCell ref="M140:P140"/>
    <mergeCell ref="E141:E142"/>
    <mergeCell ref="F141:G141"/>
    <mergeCell ref="B142:C142"/>
    <mergeCell ref="A140:A142"/>
    <mergeCell ref="H141:H142"/>
    <mergeCell ref="C166:C167"/>
    <mergeCell ref="D166:D167"/>
    <mergeCell ref="B158:D158"/>
    <mergeCell ref="B75:D75"/>
    <mergeCell ref="J60:K60"/>
    <mergeCell ref="L60:L61"/>
    <mergeCell ref="M60:M61"/>
    <mergeCell ref="A77:P77"/>
    <mergeCell ref="A78:P78"/>
    <mergeCell ref="A80:P80"/>
    <mergeCell ref="A30:P30"/>
    <mergeCell ref="A7:A9"/>
    <mergeCell ref="A56:P56"/>
    <mergeCell ref="A137:P137"/>
    <mergeCell ref="A120:P120"/>
    <mergeCell ref="A121:P121"/>
    <mergeCell ref="B123:C124"/>
    <mergeCell ref="E123:H123"/>
    <mergeCell ref="I123:L123"/>
    <mergeCell ref="M123:P123"/>
    <mergeCell ref="E124:E125"/>
    <mergeCell ref="F124:G124"/>
    <mergeCell ref="H124:H125"/>
    <mergeCell ref="I124:I125"/>
    <mergeCell ref="A123:A125"/>
    <mergeCell ref="B125:C125"/>
    <mergeCell ref="N124:P124"/>
    <mergeCell ref="D123:D125"/>
    <mergeCell ref="A117:P117"/>
    <mergeCell ref="A118:P118"/>
    <mergeCell ref="M105:M106"/>
    <mergeCell ref="B104:C105"/>
    <mergeCell ref="E104:H104"/>
    <mergeCell ref="I104:L104"/>
    <mergeCell ref="M104:P104"/>
    <mergeCell ref="E105:E106"/>
    <mergeCell ref="F105:G105"/>
    <mergeCell ref="H105:H106"/>
    <mergeCell ref="I105:I106"/>
    <mergeCell ref="J105:K105"/>
    <mergeCell ref="L105:L106"/>
    <mergeCell ref="A104:A106"/>
    <mergeCell ref="D104:D106"/>
    <mergeCell ref="B96:D96"/>
    <mergeCell ref="A98:P98"/>
    <mergeCell ref="A99:P99"/>
    <mergeCell ref="A101:P101"/>
    <mergeCell ref="A102:P102"/>
    <mergeCell ref="A83:A85"/>
    <mergeCell ref="B106:C106"/>
    <mergeCell ref="B115:D115"/>
    <mergeCell ref="H84:H85"/>
    <mergeCell ref="I84:I85"/>
    <mergeCell ref="J84:K84"/>
    <mergeCell ref="L84:L85"/>
    <mergeCell ref="M84:M85"/>
    <mergeCell ref="B83:C84"/>
    <mergeCell ref="E83:H83"/>
    <mergeCell ref="I83:L83"/>
    <mergeCell ref="M83:P83"/>
    <mergeCell ref="E84:E85"/>
    <mergeCell ref="F84:G84"/>
    <mergeCell ref="B85:C85"/>
    <mergeCell ref="N84:P84"/>
    <mergeCell ref="N105:P105"/>
    <mergeCell ref="D83:D85"/>
    <mergeCell ref="L33:L34"/>
    <mergeCell ref="A32:A34"/>
    <mergeCell ref="B34:C34"/>
    <mergeCell ref="B51:D51"/>
    <mergeCell ref="N33:P33"/>
    <mergeCell ref="A57:P57"/>
    <mergeCell ref="B59:C60"/>
    <mergeCell ref="E59:H59"/>
    <mergeCell ref="I59:L59"/>
    <mergeCell ref="M59:P59"/>
    <mergeCell ref="E60:E61"/>
    <mergeCell ref="F60:G60"/>
    <mergeCell ref="H60:H61"/>
    <mergeCell ref="I60:I61"/>
    <mergeCell ref="A59:A61"/>
    <mergeCell ref="B61:C61"/>
    <mergeCell ref="N60:P60"/>
    <mergeCell ref="D32:D34"/>
    <mergeCell ref="D59:D61"/>
    <mergeCell ref="A1:P1"/>
    <mergeCell ref="A2:P2"/>
    <mergeCell ref="A4:P4"/>
    <mergeCell ref="A5:P5"/>
    <mergeCell ref="B7:C8"/>
    <mergeCell ref="E7:H7"/>
    <mergeCell ref="I7:L7"/>
    <mergeCell ref="M7:P7"/>
    <mergeCell ref="E8:E9"/>
    <mergeCell ref="F8:G8"/>
    <mergeCell ref="B9:C9"/>
    <mergeCell ref="D7:D9"/>
    <mergeCell ref="N141:P141"/>
    <mergeCell ref="N166:P166"/>
    <mergeCell ref="B24:D24"/>
    <mergeCell ref="A26:P26"/>
    <mergeCell ref="A27:P27"/>
    <mergeCell ref="A29:P29"/>
    <mergeCell ref="H8:H9"/>
    <mergeCell ref="I8:I9"/>
    <mergeCell ref="J8:K8"/>
    <mergeCell ref="L8:L9"/>
    <mergeCell ref="M8:M9"/>
    <mergeCell ref="N8:P8"/>
    <mergeCell ref="A53:P53"/>
    <mergeCell ref="A54:P54"/>
    <mergeCell ref="M33:M34"/>
    <mergeCell ref="B32:C33"/>
    <mergeCell ref="E32:H32"/>
    <mergeCell ref="I32:L32"/>
    <mergeCell ref="M32:P32"/>
    <mergeCell ref="E33:E34"/>
    <mergeCell ref="F33:G33"/>
    <mergeCell ref="H33:H34"/>
    <mergeCell ref="I33:I34"/>
    <mergeCell ref="J33:K33"/>
  </mergeCells>
  <conditionalFormatting sqref="P1:P7 P10:P32 P35:P59 P62:P83 P86:P104 P107:P123 P126:P140 P143:P165 P168:P65536">
    <cfRule type="cellIs" priority="15" dxfId="0" operator="greaterThan">
      <formula>97</formula>
    </cfRule>
  </conditionalFormatting>
  <conditionalFormatting sqref="T1:T65536">
    <cfRule type="cellIs" priority="14" dxfId="0" operator="greaterThan">
      <formula>97</formula>
    </cfRule>
  </conditionalFormatting>
  <conditionalFormatting sqref="X1:X65536">
    <cfRule type="cellIs" priority="13" dxfId="0" operator="greaterThan">
      <formula>97</formula>
    </cfRule>
  </conditionalFormatting>
  <conditionalFormatting sqref="AA10:AA278">
    <cfRule type="cellIs" priority="12" dxfId="19" operator="greaterThan" stopIfTrue="1">
      <formula>99.5</formula>
    </cfRule>
  </conditionalFormatting>
  <conditionalFormatting sqref="U1:U65536">
    <cfRule type="cellIs" priority="11" dxfId="18" operator="lessThan" stopIfTrue="1">
      <formula>0</formula>
    </cfRule>
  </conditionalFormatting>
  <conditionalFormatting sqref="P167">
    <cfRule type="cellIs" priority="1" dxfId="0" operator="greaterThan" stopIfTrue="1">
      <formula>97</formula>
    </cfRule>
  </conditionalFormatting>
  <conditionalFormatting sqref="P9">
    <cfRule type="cellIs" priority="8" dxfId="0" operator="greaterThan" stopIfTrue="1">
      <formula>97</formula>
    </cfRule>
  </conditionalFormatting>
  <conditionalFormatting sqref="P34">
    <cfRule type="cellIs" priority="7" dxfId="0" operator="greaterThan" stopIfTrue="1">
      <formula>97</formula>
    </cfRule>
  </conditionalFormatting>
  <conditionalFormatting sqref="P61">
    <cfRule type="cellIs" priority="6" dxfId="0" operator="greaterThan" stopIfTrue="1">
      <formula>97</formula>
    </cfRule>
  </conditionalFormatting>
  <conditionalFormatting sqref="P85">
    <cfRule type="cellIs" priority="5" dxfId="0" operator="greaterThan" stopIfTrue="1">
      <formula>97</formula>
    </cfRule>
  </conditionalFormatting>
  <conditionalFormatting sqref="P106">
    <cfRule type="cellIs" priority="4" dxfId="0" operator="greaterThan" stopIfTrue="1">
      <formula>97</formula>
    </cfRule>
  </conditionalFormatting>
  <conditionalFormatting sqref="P125">
    <cfRule type="cellIs" priority="3" dxfId="0" operator="greaterThan" stopIfTrue="1">
      <formula>97</formula>
    </cfRule>
  </conditionalFormatting>
  <conditionalFormatting sqref="P142">
    <cfRule type="cellIs" priority="2" dxfId="0" operator="greaterThan" stopIfTrue="1">
      <formula>97</formula>
    </cfRule>
  </conditionalFormatting>
  <printOptions horizontalCentered="1"/>
  <pageMargins left="0.2" right="0.2" top="1.25" bottom="0.25" header="0" footer="0"/>
  <pageSetup horizontalDpi="600" verticalDpi="600" orientation="landscape" paperSize="14" scale="71" r:id="rId3"/>
  <rowBreaks count="3" manualBreakCount="3">
    <brk id="57" max="20" man="1"/>
    <brk id="115" max="20" man="1"/>
    <brk id="132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2" customWidth="1"/>
    <col min="2" max="2" width="3.57421875" style="2" customWidth="1"/>
    <col min="3" max="3" width="22.421875" style="2" customWidth="1"/>
    <col min="4" max="4" width="22.28125" style="2" hidden="1" customWidth="1"/>
    <col min="5" max="5" width="10.57421875" style="2" hidden="1" customWidth="1"/>
    <col min="6" max="6" width="9.140625" style="2" hidden="1" customWidth="1"/>
    <col min="7" max="7" width="6.140625" style="2" hidden="1" customWidth="1"/>
    <col min="8" max="8" width="10.57421875" style="2" hidden="1" customWidth="1"/>
    <col min="9" max="9" width="10.57421875" style="2" customWidth="1"/>
    <col min="10" max="10" width="11.00390625" style="2" customWidth="1"/>
    <col min="11" max="11" width="5.28125" style="2" customWidth="1"/>
    <col min="12" max="12" width="9.00390625" style="2" customWidth="1"/>
    <col min="13" max="14" width="10.57421875" style="2" customWidth="1"/>
    <col min="15" max="15" width="9.8515625" style="2" customWidth="1"/>
    <col min="16" max="16" width="6.00390625" style="2" customWidth="1"/>
    <col min="17" max="17" width="21.140625" style="2" customWidth="1"/>
    <col min="18" max="247" width="9.140625" style="2" customWidth="1"/>
    <col min="248" max="248" width="3.57421875" style="2" customWidth="1"/>
    <col min="249" max="249" width="22.421875" style="2" customWidth="1"/>
    <col min="250" max="254" width="9.140625" style="2" hidden="1" customWidth="1"/>
    <col min="255" max="255" width="10.57421875" style="2" customWidth="1"/>
    <col min="256" max="16384" width="11.00390625" style="2" customWidth="1"/>
  </cols>
  <sheetData>
    <row r="1" spans="2:17" ht="15">
      <c r="B1" s="370" t="s">
        <v>101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2:17" ht="15">
      <c r="B2" s="371" t="s">
        <v>102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2:12" ht="15.75" thickBot="1">
      <c r="B3" s="3"/>
      <c r="C3" s="3"/>
      <c r="D3" s="3"/>
      <c r="E3" s="5"/>
      <c r="F3" s="5"/>
      <c r="G3" s="5"/>
      <c r="H3" s="3"/>
      <c r="I3" s="3"/>
      <c r="J3" s="3"/>
      <c r="K3" s="3"/>
      <c r="L3" s="3"/>
    </row>
    <row r="4" spans="2:17" ht="15">
      <c r="B4" s="372" t="s">
        <v>40</v>
      </c>
      <c r="C4" s="373"/>
      <c r="D4" s="6"/>
      <c r="E4" s="378" t="s">
        <v>103</v>
      </c>
      <c r="F4" s="379"/>
      <c r="G4" s="379"/>
      <c r="H4" s="380"/>
      <c r="I4" s="378" t="s">
        <v>67</v>
      </c>
      <c r="J4" s="379"/>
      <c r="K4" s="379"/>
      <c r="L4" s="380"/>
      <c r="M4" s="381" t="s">
        <v>104</v>
      </c>
      <c r="N4" s="381"/>
      <c r="O4" s="381"/>
      <c r="P4" s="381"/>
      <c r="Q4" s="7" t="s">
        <v>105</v>
      </c>
    </row>
    <row r="5" spans="2:17" ht="15">
      <c r="B5" s="374"/>
      <c r="C5" s="375"/>
      <c r="D5" s="8" t="s">
        <v>106</v>
      </c>
      <c r="E5" s="367" t="s">
        <v>68</v>
      </c>
      <c r="F5" s="369" t="s">
        <v>69</v>
      </c>
      <c r="G5" s="369"/>
      <c r="H5" s="365" t="s">
        <v>70</v>
      </c>
      <c r="I5" s="367" t="s">
        <v>68</v>
      </c>
      <c r="J5" s="369" t="s">
        <v>69</v>
      </c>
      <c r="K5" s="369"/>
      <c r="L5" s="365" t="s">
        <v>70</v>
      </c>
      <c r="M5" s="313" t="s">
        <v>147</v>
      </c>
      <c r="N5" s="300" t="s">
        <v>107</v>
      </c>
      <c r="O5" s="301"/>
      <c r="P5" s="302"/>
      <c r="Q5" s="9" t="s">
        <v>108</v>
      </c>
    </row>
    <row r="6" spans="2:17" ht="23.25" thickBot="1">
      <c r="B6" s="376"/>
      <c r="C6" s="377"/>
      <c r="D6" s="10" t="s">
        <v>107</v>
      </c>
      <c r="E6" s="368"/>
      <c r="F6" s="11" t="s">
        <v>109</v>
      </c>
      <c r="G6" s="12" t="s">
        <v>71</v>
      </c>
      <c r="H6" s="366"/>
      <c r="I6" s="368"/>
      <c r="J6" s="11" t="s">
        <v>109</v>
      </c>
      <c r="K6" s="12" t="s">
        <v>71</v>
      </c>
      <c r="L6" s="366"/>
      <c r="M6" s="314"/>
      <c r="N6" s="297" t="s">
        <v>156</v>
      </c>
      <c r="O6" s="297" t="s">
        <v>157</v>
      </c>
      <c r="P6" s="298" t="s">
        <v>71</v>
      </c>
      <c r="Q6" s="13" t="s">
        <v>73</v>
      </c>
    </row>
    <row r="7" spans="2:17" ht="15">
      <c r="B7" s="14">
        <v>1</v>
      </c>
      <c r="C7" s="15" t="s">
        <v>99</v>
      </c>
      <c r="D7" s="16">
        <f>+B23+B43</f>
        <v>12</v>
      </c>
      <c r="E7" s="17">
        <f>+E25+E45</f>
        <v>253</v>
      </c>
      <c r="F7" s="17">
        <f>+F25+F45</f>
        <v>253</v>
      </c>
      <c r="G7" s="17">
        <f>+F7/E7*100</f>
        <v>100</v>
      </c>
      <c r="H7" s="17">
        <f>+E7-F7</f>
        <v>0</v>
      </c>
      <c r="I7" s="17">
        <f>+I25+I45</f>
        <v>2141</v>
      </c>
      <c r="J7" s="17">
        <f>+J25+J45</f>
        <v>2093</v>
      </c>
      <c r="K7" s="17">
        <f>+J7/I7*100</f>
        <v>97.75805698271836</v>
      </c>
      <c r="L7" s="17">
        <f>+I7-J7</f>
        <v>48</v>
      </c>
      <c r="M7" s="17">
        <f>+M25+M45</f>
        <v>153857</v>
      </c>
      <c r="N7" s="17">
        <f>+N25+N45</f>
        <v>181538</v>
      </c>
      <c r="O7" s="17">
        <f>+O25+O45</f>
        <v>186249</v>
      </c>
      <c r="P7" s="17">
        <f>+O7/M7*100</f>
        <v>121.05331574124025</v>
      </c>
      <c r="Q7" s="18">
        <f>+E7</f>
        <v>253</v>
      </c>
    </row>
    <row r="8" spans="2:17" ht="15">
      <c r="B8" s="19">
        <f>B7+1</f>
        <v>2</v>
      </c>
      <c r="C8" s="20" t="s">
        <v>42</v>
      </c>
      <c r="D8" s="21">
        <f>+B59+B77</f>
        <v>14</v>
      </c>
      <c r="E8" s="22">
        <f>+E61+E79</f>
        <v>314</v>
      </c>
      <c r="F8" s="22">
        <f>+F61+F79</f>
        <v>314</v>
      </c>
      <c r="G8" s="22">
        <f>+F8/E8*100</f>
        <v>100</v>
      </c>
      <c r="H8" s="22">
        <f>+H61+H79</f>
        <v>0</v>
      </c>
      <c r="I8" s="22">
        <f>+I61+I79</f>
        <v>2736</v>
      </c>
      <c r="J8" s="22">
        <f>+J61+J79</f>
        <v>2506</v>
      </c>
      <c r="K8" s="22">
        <f>+J8/I8*100</f>
        <v>91.59356725146199</v>
      </c>
      <c r="L8" s="22">
        <f>+L61+L79</f>
        <v>230</v>
      </c>
      <c r="M8" s="22">
        <f>+M61+M79</f>
        <v>153653</v>
      </c>
      <c r="N8" s="22">
        <f>+N61+N79</f>
        <v>165862</v>
      </c>
      <c r="O8" s="22">
        <f>+O61+O79</f>
        <v>172240</v>
      </c>
      <c r="P8" s="22">
        <f>+O8/M8*100</f>
        <v>112.09673745387335</v>
      </c>
      <c r="Q8" s="23">
        <v>314</v>
      </c>
    </row>
    <row r="9" spans="2:17" ht="15">
      <c r="B9" s="19">
        <f>B8+1</f>
        <v>3</v>
      </c>
      <c r="C9" s="20" t="s">
        <v>100</v>
      </c>
      <c r="D9" s="21">
        <f>+B96+B118</f>
        <v>21</v>
      </c>
      <c r="E9" s="22">
        <f>+E98+E120</f>
        <v>335</v>
      </c>
      <c r="F9" s="22">
        <f>+F98+F120</f>
        <v>335</v>
      </c>
      <c r="G9" s="22">
        <f>+F9/E9*100</f>
        <v>100</v>
      </c>
      <c r="H9" s="22">
        <f>+H98+H120</f>
        <v>0</v>
      </c>
      <c r="I9" s="22">
        <f>+I98+I120</f>
        <v>602</v>
      </c>
      <c r="J9" s="22">
        <f>+J98+J120</f>
        <v>552</v>
      </c>
      <c r="K9" s="22">
        <f>+J9/I9*100</f>
        <v>91.69435215946844</v>
      </c>
      <c r="L9" s="22">
        <f>+L98+L120</f>
        <v>50</v>
      </c>
      <c r="M9" s="22">
        <f>+M98+M120</f>
        <v>108814</v>
      </c>
      <c r="N9" s="22">
        <f>+N98+N120</f>
        <v>127353</v>
      </c>
      <c r="O9" s="22">
        <f>+O98+O120</f>
        <v>131754</v>
      </c>
      <c r="P9" s="22">
        <f>+O9/M9*100</f>
        <v>121.08184608598158</v>
      </c>
      <c r="Q9" s="23">
        <v>335</v>
      </c>
    </row>
    <row r="10" spans="2:17" ht="15">
      <c r="B10" s="19">
        <f>B9+1</f>
        <v>4</v>
      </c>
      <c r="C10" s="20" t="s">
        <v>110</v>
      </c>
      <c r="D10" s="21">
        <f>+B135</f>
        <v>7</v>
      </c>
      <c r="E10" s="22">
        <f>+E137</f>
        <v>100</v>
      </c>
      <c r="F10" s="22">
        <f>+F137</f>
        <v>100</v>
      </c>
      <c r="G10" s="22">
        <f>+F10/E10*100</f>
        <v>100</v>
      </c>
      <c r="H10" s="22">
        <f>+E10-F10</f>
        <v>0</v>
      </c>
      <c r="I10" s="22">
        <f>+I137</f>
        <v>197</v>
      </c>
      <c r="J10" s="22">
        <f>+J137</f>
        <v>173</v>
      </c>
      <c r="K10" s="22">
        <f>+J10/I10*100</f>
        <v>87.81725888324873</v>
      </c>
      <c r="L10" s="22">
        <f>+I10-J10</f>
        <v>24</v>
      </c>
      <c r="M10" s="22">
        <f>+M137</f>
        <v>28557</v>
      </c>
      <c r="N10" s="22">
        <f>+N137</f>
        <v>27876</v>
      </c>
      <c r="O10" s="22">
        <f>+O137</f>
        <v>29079</v>
      </c>
      <c r="P10" s="22">
        <f>+O10/M10*100</f>
        <v>101.82792310116608</v>
      </c>
      <c r="Q10" s="23">
        <v>100</v>
      </c>
    </row>
    <row r="11" spans="2:17" ht="15">
      <c r="B11" s="19">
        <f>B10+1</f>
        <v>5</v>
      </c>
      <c r="C11" s="20" t="s">
        <v>25</v>
      </c>
      <c r="D11" s="21">
        <f>+B159+B174</f>
        <v>19</v>
      </c>
      <c r="E11" s="22">
        <f>+E161+E176</f>
        <v>309</v>
      </c>
      <c r="F11" s="22">
        <f>+F161+F176</f>
        <v>309</v>
      </c>
      <c r="G11" s="22">
        <f>+F11/E11*100</f>
        <v>100</v>
      </c>
      <c r="H11" s="22">
        <f>+E11-F11</f>
        <v>0</v>
      </c>
      <c r="I11" s="22">
        <f>+I161+I176</f>
        <v>1897</v>
      </c>
      <c r="J11" s="22">
        <f>+J161+J176</f>
        <v>1793</v>
      </c>
      <c r="K11" s="22">
        <f>+J11/I11*100</f>
        <v>94.51765946230891</v>
      </c>
      <c r="L11" s="22">
        <f>+I11-J11</f>
        <v>104</v>
      </c>
      <c r="M11" s="22">
        <f>+M161+M176</f>
        <v>129457</v>
      </c>
      <c r="N11" s="22">
        <f>+N161+N176</f>
        <v>159701</v>
      </c>
      <c r="O11" s="22">
        <f>+O161+O176</f>
        <v>164247</v>
      </c>
      <c r="P11" s="22">
        <f>+O11/M11*100</f>
        <v>126.87378820766742</v>
      </c>
      <c r="Q11" s="23">
        <v>309</v>
      </c>
    </row>
    <row r="12" spans="2:17" ht="15.75" thickBot="1"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</row>
    <row r="13" spans="2:17" ht="15.75" thickBot="1">
      <c r="B13" s="24"/>
      <c r="C13" s="25" t="s">
        <v>73</v>
      </c>
      <c r="D13" s="26">
        <f>SUM(D7:D11)</f>
        <v>73</v>
      </c>
      <c r="E13" s="27">
        <f>SUM(E7:E11)</f>
        <v>1311</v>
      </c>
      <c r="F13" s="27">
        <f>SUM(F7:F11)</f>
        <v>1311</v>
      </c>
      <c r="G13" s="27">
        <f>+F13/E13*100</f>
        <v>100</v>
      </c>
      <c r="H13" s="27">
        <f>SUM(H7:H11)</f>
        <v>0</v>
      </c>
      <c r="I13" s="27">
        <f>SUM(I7:I11)</f>
        <v>7573</v>
      </c>
      <c r="J13" s="27">
        <f>SUM(J7:J11)</f>
        <v>7117</v>
      </c>
      <c r="K13" s="27">
        <f>+J13/I13*100</f>
        <v>93.97860821338966</v>
      </c>
      <c r="L13" s="27">
        <f>SUM(L7:L11)</f>
        <v>456</v>
      </c>
      <c r="M13" s="27">
        <f>SUM(M7:M11)</f>
        <v>574338</v>
      </c>
      <c r="N13" s="27">
        <f>SUM(N7:N11)</f>
        <v>662330</v>
      </c>
      <c r="O13" s="27">
        <f>SUM(O7:O11)</f>
        <v>683569</v>
      </c>
      <c r="P13" s="27">
        <f>+O13/M13*100</f>
        <v>119.01859183964842</v>
      </c>
      <c r="Q13" s="28">
        <f>SUM(Q7:Q11)</f>
        <v>1311</v>
      </c>
    </row>
    <row r="14" spans="2:12" ht="15">
      <c r="B14" s="371" t="s">
        <v>111</v>
      </c>
      <c r="C14" s="371"/>
      <c r="D14" s="371"/>
      <c r="E14" s="371"/>
      <c r="F14" s="371"/>
      <c r="G14" s="371"/>
      <c r="H14" s="371"/>
      <c r="I14" s="3"/>
      <c r="J14" s="3"/>
      <c r="K14" s="3"/>
      <c r="L14" s="3"/>
    </row>
    <row r="15" spans="2:17" ht="15"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</row>
    <row r="16" spans="1:17" ht="15">
      <c r="A16" s="371"/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</row>
    <row r="17" spans="2:1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87"/>
      <c r="O17" s="3"/>
      <c r="P17" s="3"/>
      <c r="Q17" s="3"/>
    </row>
    <row r="18" spans="2:16" ht="16.5" thickBot="1">
      <c r="B18" s="2" t="s">
        <v>112</v>
      </c>
      <c r="M18" s="382"/>
      <c r="N18" s="382"/>
      <c r="O18" s="382"/>
      <c r="P18" s="1"/>
    </row>
    <row r="19" spans="2:17" ht="15">
      <c r="B19" s="372" t="s">
        <v>113</v>
      </c>
      <c r="C19" s="373"/>
      <c r="D19" s="6"/>
      <c r="E19" s="378" t="s">
        <v>103</v>
      </c>
      <c r="F19" s="379"/>
      <c r="G19" s="379"/>
      <c r="H19" s="380"/>
      <c r="I19" s="378" t="s">
        <v>67</v>
      </c>
      <c r="J19" s="379"/>
      <c r="K19" s="379"/>
      <c r="L19" s="380"/>
      <c r="M19" s="381" t="s">
        <v>104</v>
      </c>
      <c r="N19" s="381"/>
      <c r="O19" s="381"/>
      <c r="P19" s="381"/>
      <c r="Q19" s="7" t="s">
        <v>111</v>
      </c>
    </row>
    <row r="20" spans="2:17" ht="15">
      <c r="B20" s="374"/>
      <c r="C20" s="375"/>
      <c r="D20" s="8"/>
      <c r="E20" s="367" t="s">
        <v>68</v>
      </c>
      <c r="F20" s="369" t="s">
        <v>69</v>
      </c>
      <c r="G20" s="369"/>
      <c r="H20" s="365" t="s">
        <v>70</v>
      </c>
      <c r="I20" s="367" t="s">
        <v>68</v>
      </c>
      <c r="J20" s="369" t="s">
        <v>69</v>
      </c>
      <c r="K20" s="369"/>
      <c r="L20" s="365" t="s">
        <v>70</v>
      </c>
      <c r="M20" s="313" t="s">
        <v>147</v>
      </c>
      <c r="N20" s="300" t="s">
        <v>107</v>
      </c>
      <c r="O20" s="301"/>
      <c r="P20" s="302"/>
      <c r="Q20" s="9" t="s">
        <v>114</v>
      </c>
    </row>
    <row r="21" spans="2:17" ht="23.25" thickBot="1">
      <c r="B21" s="376"/>
      <c r="C21" s="377"/>
      <c r="D21" s="10"/>
      <c r="E21" s="368"/>
      <c r="F21" s="11" t="s">
        <v>109</v>
      </c>
      <c r="G21" s="12" t="s">
        <v>71</v>
      </c>
      <c r="H21" s="366"/>
      <c r="I21" s="368"/>
      <c r="J21" s="11" t="s">
        <v>109</v>
      </c>
      <c r="K21" s="12" t="s">
        <v>71</v>
      </c>
      <c r="L21" s="366"/>
      <c r="M21" s="314"/>
      <c r="N21" s="297" t="s">
        <v>156</v>
      </c>
      <c r="O21" s="297" t="s">
        <v>157</v>
      </c>
      <c r="P21" s="298" t="s">
        <v>71</v>
      </c>
      <c r="Q21" s="13" t="s">
        <v>115</v>
      </c>
    </row>
    <row r="22" spans="2:17" ht="15">
      <c r="B22" s="14">
        <v>1</v>
      </c>
      <c r="C22" s="15" t="s">
        <v>34</v>
      </c>
      <c r="D22" s="15"/>
      <c r="E22" s="17">
        <f>+regcaraga!E11</f>
        <v>86</v>
      </c>
      <c r="F22" s="17">
        <f>+regcaraga!F11</f>
        <v>86</v>
      </c>
      <c r="G22" s="22">
        <f>+F22/E22*100</f>
        <v>100</v>
      </c>
      <c r="H22" s="22">
        <f>+E22-F22</f>
        <v>0</v>
      </c>
      <c r="I22" s="17">
        <f>+regcaraga!I11</f>
        <v>975</v>
      </c>
      <c r="J22" s="17">
        <f>+regcaraga!J11</f>
        <v>959</v>
      </c>
      <c r="K22" s="22">
        <f>+J22/I22*100</f>
        <v>98.35897435897436</v>
      </c>
      <c r="L22" s="22">
        <f>+I22-J22</f>
        <v>16</v>
      </c>
      <c r="M22" s="17">
        <f>+regcaraga!M11</f>
        <v>76216</v>
      </c>
      <c r="N22" s="17">
        <f>+regcaraga!N11</f>
        <v>101625</v>
      </c>
      <c r="O22" s="17">
        <f>+regcaraga!O11</f>
        <v>103399</v>
      </c>
      <c r="P22" s="22">
        <f>+O22/M22*100</f>
        <v>135.6657394772751</v>
      </c>
      <c r="Q22" s="29" t="s">
        <v>116</v>
      </c>
    </row>
    <row r="23" spans="2:17" ht="15">
      <c r="B23" s="19">
        <v>2</v>
      </c>
      <c r="C23" s="20" t="s">
        <v>37</v>
      </c>
      <c r="D23" s="20"/>
      <c r="E23" s="22">
        <f>+regcaraga!E12</f>
        <v>20</v>
      </c>
      <c r="F23" s="22">
        <f>+regcaraga!F12</f>
        <v>20</v>
      </c>
      <c r="G23" s="22">
        <f>+F23/E23*100</f>
        <v>100</v>
      </c>
      <c r="H23" s="22">
        <f>+E23-F23</f>
        <v>0</v>
      </c>
      <c r="I23" s="22">
        <f>+regcaraga!I12</f>
        <v>145</v>
      </c>
      <c r="J23" s="22">
        <f>+regcaraga!J12</f>
        <v>137</v>
      </c>
      <c r="K23" s="22">
        <f>+J23/I23*100</f>
        <v>94.48275862068965</v>
      </c>
      <c r="L23" s="22">
        <f>+I23-J23</f>
        <v>8</v>
      </c>
      <c r="M23" s="22">
        <f>+regcaraga!M12</f>
        <v>5717</v>
      </c>
      <c r="N23" s="22">
        <f>+regcaraga!N12</f>
        <v>5683</v>
      </c>
      <c r="O23" s="22">
        <f>+regcaraga!O12</f>
        <v>6114</v>
      </c>
      <c r="P23" s="22">
        <f>+O23/M23*100</f>
        <v>106.94420150428547</v>
      </c>
      <c r="Q23" s="30" t="s">
        <v>116</v>
      </c>
    </row>
    <row r="24" spans="2:17" ht="15.75" thickBot="1">
      <c r="B24" s="19"/>
      <c r="C24" s="20"/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2:17" ht="15.75" thickBot="1">
      <c r="B25" s="24"/>
      <c r="C25" s="25" t="s">
        <v>73</v>
      </c>
      <c r="D25" s="25"/>
      <c r="E25" s="27">
        <f>SUM(E22:E23)</f>
        <v>106</v>
      </c>
      <c r="F25" s="27">
        <f>SUM(F22:F23)</f>
        <v>106</v>
      </c>
      <c r="G25" s="27">
        <f>+F25/E25*100</f>
        <v>100</v>
      </c>
      <c r="H25" s="27">
        <f>SUM(H22:H23)</f>
        <v>0</v>
      </c>
      <c r="I25" s="27">
        <f>SUM(I22:I23)</f>
        <v>1120</v>
      </c>
      <c r="J25" s="27">
        <f>SUM(J22:J23)</f>
        <v>1096</v>
      </c>
      <c r="K25" s="27">
        <f>+J25/I25*100</f>
        <v>97.85714285714285</v>
      </c>
      <c r="L25" s="27">
        <f>SUM(L22:L23)</f>
        <v>24</v>
      </c>
      <c r="M25" s="27">
        <f>SUM(M22:M23)</f>
        <v>81933</v>
      </c>
      <c r="N25" s="27">
        <f>SUM(N22:N23)</f>
        <v>107308</v>
      </c>
      <c r="O25" s="27">
        <f>SUM(O22:O23)</f>
        <v>109513</v>
      </c>
      <c r="P25" s="27">
        <f>+O25/M25*100</f>
        <v>133.66165037286564</v>
      </c>
      <c r="Q25" s="31"/>
    </row>
    <row r="26" spans="2:12" ht="15">
      <c r="B26" s="371" t="s">
        <v>111</v>
      </c>
      <c r="C26" s="371"/>
      <c r="D26" s="371"/>
      <c r="E26" s="371"/>
      <c r="F26" s="371"/>
      <c r="G26" s="371"/>
      <c r="H26" s="371"/>
      <c r="I26" s="3"/>
      <c r="J26" s="3"/>
      <c r="K26" s="3"/>
      <c r="L26" s="3"/>
    </row>
    <row r="27" spans="2:17" ht="15"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</row>
    <row r="28" spans="1:17" ht="15">
      <c r="A28" s="371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</row>
    <row r="29" spans="2:17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87"/>
      <c r="O29" s="3"/>
      <c r="P29" s="3"/>
      <c r="Q29" s="3"/>
    </row>
    <row r="30" spans="2:16" ht="16.5" thickBot="1">
      <c r="B30" s="2" t="s">
        <v>117</v>
      </c>
      <c r="M30" s="382"/>
      <c r="N30" s="382"/>
      <c r="O30" s="382"/>
      <c r="P30" s="1"/>
    </row>
    <row r="31" spans="2:17" ht="15">
      <c r="B31" s="372" t="s">
        <v>113</v>
      </c>
      <c r="C31" s="383"/>
      <c r="D31" s="6"/>
      <c r="E31" s="378" t="s">
        <v>103</v>
      </c>
      <c r="F31" s="379"/>
      <c r="G31" s="379"/>
      <c r="H31" s="380"/>
      <c r="I31" s="378" t="s">
        <v>67</v>
      </c>
      <c r="J31" s="379"/>
      <c r="K31" s="379"/>
      <c r="L31" s="380"/>
      <c r="M31" s="381" t="s">
        <v>104</v>
      </c>
      <c r="N31" s="381"/>
      <c r="O31" s="381"/>
      <c r="P31" s="381"/>
      <c r="Q31" s="32" t="s">
        <v>111</v>
      </c>
    </row>
    <row r="32" spans="2:17" ht="15">
      <c r="B32" s="374"/>
      <c r="C32" s="384"/>
      <c r="D32" s="4"/>
      <c r="E32" s="367" t="s">
        <v>68</v>
      </c>
      <c r="F32" s="369" t="s">
        <v>69</v>
      </c>
      <c r="G32" s="369"/>
      <c r="H32" s="365" t="s">
        <v>70</v>
      </c>
      <c r="I32" s="367" t="s">
        <v>68</v>
      </c>
      <c r="J32" s="369" t="s">
        <v>69</v>
      </c>
      <c r="K32" s="369"/>
      <c r="L32" s="365" t="s">
        <v>70</v>
      </c>
      <c r="M32" s="313" t="s">
        <v>147</v>
      </c>
      <c r="N32" s="300" t="s">
        <v>107</v>
      </c>
      <c r="O32" s="301"/>
      <c r="P32" s="302"/>
      <c r="Q32" s="33" t="s">
        <v>114</v>
      </c>
    </row>
    <row r="33" spans="2:17" ht="23.25" thickBot="1">
      <c r="B33" s="376"/>
      <c r="C33" s="385"/>
      <c r="D33" s="34"/>
      <c r="E33" s="368"/>
      <c r="F33" s="11" t="s">
        <v>109</v>
      </c>
      <c r="G33" s="12" t="s">
        <v>71</v>
      </c>
      <c r="H33" s="366"/>
      <c r="I33" s="368"/>
      <c r="J33" s="11" t="s">
        <v>109</v>
      </c>
      <c r="K33" s="12" t="s">
        <v>71</v>
      </c>
      <c r="L33" s="366"/>
      <c r="M33" s="314"/>
      <c r="N33" s="297" t="s">
        <v>156</v>
      </c>
      <c r="O33" s="297" t="s">
        <v>157</v>
      </c>
      <c r="P33" s="298" t="s">
        <v>71</v>
      </c>
      <c r="Q33" s="35" t="s">
        <v>115</v>
      </c>
    </row>
    <row r="34" spans="2:17" ht="15">
      <c r="B34" s="14">
        <v>1</v>
      </c>
      <c r="C34" s="15" t="s">
        <v>49</v>
      </c>
      <c r="D34" s="15"/>
      <c r="E34" s="17">
        <f>+regcaraga!E14</f>
        <v>25</v>
      </c>
      <c r="F34" s="17">
        <f>+regcaraga!F14</f>
        <v>25</v>
      </c>
      <c r="G34" s="22">
        <f aca="true" t="shared" si="0" ref="G34:G43">+F34/E34*100</f>
        <v>100</v>
      </c>
      <c r="H34" s="22">
        <f aca="true" t="shared" si="1" ref="H34:H43">+E34-F34</f>
        <v>0</v>
      </c>
      <c r="I34" s="17">
        <f>+regcaraga!I14</f>
        <v>211</v>
      </c>
      <c r="J34" s="17">
        <f>+regcaraga!J14</f>
        <v>201</v>
      </c>
      <c r="K34" s="22">
        <f aca="true" t="shared" si="2" ref="K34:K43">+J34/I34*100</f>
        <v>95.260663507109</v>
      </c>
      <c r="L34" s="22">
        <f aca="true" t="shared" si="3" ref="L34:L43">+I34-J34</f>
        <v>10</v>
      </c>
      <c r="M34" s="17">
        <f>+regcaraga!M14</f>
        <v>13924</v>
      </c>
      <c r="N34" s="17">
        <f>+regcaraga!N14</f>
        <v>12834</v>
      </c>
      <c r="O34" s="17">
        <f>+regcaraga!O14</f>
        <v>13347</v>
      </c>
      <c r="P34" s="22">
        <f aca="true" t="shared" si="4" ref="P34:P43">+O34/M34*100</f>
        <v>95.85607584027578</v>
      </c>
      <c r="Q34" s="29" t="s">
        <v>116</v>
      </c>
    </row>
    <row r="35" spans="2:17" ht="15">
      <c r="B35" s="19">
        <f aca="true" t="shared" si="5" ref="B35:B43">B34+1</f>
        <v>2</v>
      </c>
      <c r="C35" s="20" t="s">
        <v>75</v>
      </c>
      <c r="D35" s="20"/>
      <c r="E35" s="22">
        <f>+regcaraga!E15</f>
        <v>31</v>
      </c>
      <c r="F35" s="22">
        <f>+regcaraga!F15</f>
        <v>31</v>
      </c>
      <c r="G35" s="22">
        <f t="shared" si="0"/>
        <v>100</v>
      </c>
      <c r="H35" s="22">
        <f t="shared" si="1"/>
        <v>0</v>
      </c>
      <c r="I35" s="22">
        <f>+regcaraga!I15</f>
        <v>199</v>
      </c>
      <c r="J35" s="22">
        <f>+regcaraga!J15</f>
        <v>197</v>
      </c>
      <c r="K35" s="22">
        <f t="shared" si="2"/>
        <v>98.99497487437185</v>
      </c>
      <c r="L35" s="22">
        <f t="shared" si="3"/>
        <v>2</v>
      </c>
      <c r="M35" s="22">
        <f>+regcaraga!M15</f>
        <v>16698</v>
      </c>
      <c r="N35" s="22">
        <f>+regcaraga!N15</f>
        <v>19056</v>
      </c>
      <c r="O35" s="22">
        <f>+regcaraga!O15</f>
        <v>19535</v>
      </c>
      <c r="P35" s="22">
        <f t="shared" si="4"/>
        <v>116.99005868966343</v>
      </c>
      <c r="Q35" s="30" t="s">
        <v>116</v>
      </c>
    </row>
    <row r="36" spans="2:17" ht="15">
      <c r="B36" s="19">
        <f t="shared" si="5"/>
        <v>3</v>
      </c>
      <c r="C36" s="20" t="s">
        <v>55</v>
      </c>
      <c r="D36" s="20"/>
      <c r="E36" s="22">
        <f>+regcaraga!E16</f>
        <v>8</v>
      </c>
      <c r="F36" s="22">
        <f>+regcaraga!F16</f>
        <v>8</v>
      </c>
      <c r="G36" s="22">
        <f t="shared" si="0"/>
        <v>100</v>
      </c>
      <c r="H36" s="22">
        <f t="shared" si="1"/>
        <v>0</v>
      </c>
      <c r="I36" s="22">
        <f>+regcaraga!I16</f>
        <v>79</v>
      </c>
      <c r="J36" s="22">
        <f>+regcaraga!J16</f>
        <v>73</v>
      </c>
      <c r="K36" s="22">
        <f t="shared" si="2"/>
        <v>92.40506329113924</v>
      </c>
      <c r="L36" s="22">
        <f t="shared" si="3"/>
        <v>6</v>
      </c>
      <c r="M36" s="22">
        <f>+regcaraga!M16</f>
        <v>4711</v>
      </c>
      <c r="N36" s="22">
        <f>+regcaraga!N16</f>
        <v>4212</v>
      </c>
      <c r="O36" s="22">
        <f>+regcaraga!O16</f>
        <v>4401</v>
      </c>
      <c r="P36" s="22">
        <f t="shared" si="4"/>
        <v>93.41965612396518</v>
      </c>
      <c r="Q36" s="30" t="s">
        <v>116</v>
      </c>
    </row>
    <row r="37" spans="2:17" ht="15">
      <c r="B37" s="19">
        <f t="shared" si="5"/>
        <v>4</v>
      </c>
      <c r="C37" s="20" t="s">
        <v>35</v>
      </c>
      <c r="D37" s="20"/>
      <c r="E37" s="22">
        <f>+regcaraga!E17</f>
        <v>15</v>
      </c>
      <c r="F37" s="22">
        <f>+regcaraga!F17</f>
        <v>15</v>
      </c>
      <c r="G37" s="22">
        <f t="shared" si="0"/>
        <v>100</v>
      </c>
      <c r="H37" s="22">
        <f t="shared" si="1"/>
        <v>0</v>
      </c>
      <c r="I37" s="22">
        <f>+regcaraga!I17</f>
        <v>98</v>
      </c>
      <c r="J37" s="22">
        <f>+regcaraga!J17</f>
        <v>97</v>
      </c>
      <c r="K37" s="22">
        <f t="shared" si="2"/>
        <v>98.9795918367347</v>
      </c>
      <c r="L37" s="22">
        <f t="shared" si="3"/>
        <v>1</v>
      </c>
      <c r="M37" s="22">
        <f>+regcaraga!M17</f>
        <v>5155</v>
      </c>
      <c r="N37" s="22">
        <f>+regcaraga!N17</f>
        <v>5666</v>
      </c>
      <c r="O37" s="22">
        <f>+regcaraga!O17</f>
        <v>5797</v>
      </c>
      <c r="P37" s="22">
        <f t="shared" si="4"/>
        <v>112.45392822502424</v>
      </c>
      <c r="Q37" s="30" t="s">
        <v>116</v>
      </c>
    </row>
    <row r="38" spans="2:17" ht="15">
      <c r="B38" s="19">
        <f t="shared" si="5"/>
        <v>5</v>
      </c>
      <c r="C38" s="20" t="s">
        <v>36</v>
      </c>
      <c r="D38" s="20"/>
      <c r="E38" s="22">
        <f>+regcaraga!E18</f>
        <v>11</v>
      </c>
      <c r="F38" s="22">
        <f>+regcaraga!F18</f>
        <v>11</v>
      </c>
      <c r="G38" s="22">
        <f t="shared" si="0"/>
        <v>100</v>
      </c>
      <c r="H38" s="22">
        <f t="shared" si="1"/>
        <v>0</v>
      </c>
      <c r="I38" s="22">
        <f>+regcaraga!I18</f>
        <v>61</v>
      </c>
      <c r="J38" s="22">
        <f>+regcaraga!J18</f>
        <v>61</v>
      </c>
      <c r="K38" s="22">
        <f t="shared" si="2"/>
        <v>100</v>
      </c>
      <c r="L38" s="22">
        <f t="shared" si="3"/>
        <v>0</v>
      </c>
      <c r="M38" s="22">
        <f>+regcaraga!M18</f>
        <v>4358</v>
      </c>
      <c r="N38" s="22">
        <f>+regcaraga!N18</f>
        <v>5476</v>
      </c>
      <c r="O38" s="22">
        <f>+regcaraga!O18</f>
        <v>5761</v>
      </c>
      <c r="P38" s="22">
        <f t="shared" si="4"/>
        <v>132.19366681964203</v>
      </c>
      <c r="Q38" s="30" t="s">
        <v>116</v>
      </c>
    </row>
    <row r="39" spans="2:17" ht="15">
      <c r="B39" s="19">
        <f t="shared" si="5"/>
        <v>6</v>
      </c>
      <c r="C39" s="20" t="s">
        <v>7</v>
      </c>
      <c r="D39" s="20"/>
      <c r="E39" s="22">
        <f>+regcaraga!E19</f>
        <v>8</v>
      </c>
      <c r="F39" s="22">
        <f>+regcaraga!F19</f>
        <v>8</v>
      </c>
      <c r="G39" s="22">
        <f t="shared" si="0"/>
        <v>100</v>
      </c>
      <c r="H39" s="22">
        <f t="shared" si="1"/>
        <v>0</v>
      </c>
      <c r="I39" s="22">
        <f>+regcaraga!I19</f>
        <v>59</v>
      </c>
      <c r="J39" s="22">
        <f>+regcaraga!J19</f>
        <v>59</v>
      </c>
      <c r="K39" s="22">
        <f t="shared" si="2"/>
        <v>100</v>
      </c>
      <c r="L39" s="22">
        <f t="shared" si="3"/>
        <v>0</v>
      </c>
      <c r="M39" s="22">
        <f>+regcaraga!M19</f>
        <v>4481</v>
      </c>
      <c r="N39" s="22">
        <f>+regcaraga!N19</f>
        <v>4686</v>
      </c>
      <c r="O39" s="22">
        <f>+regcaraga!O19</f>
        <v>4777</v>
      </c>
      <c r="P39" s="22">
        <f t="shared" si="4"/>
        <v>106.60566837759428</v>
      </c>
      <c r="Q39" s="30" t="s">
        <v>116</v>
      </c>
    </row>
    <row r="40" spans="2:17" ht="15">
      <c r="B40" s="19">
        <f t="shared" si="5"/>
        <v>7</v>
      </c>
      <c r="C40" s="20" t="s">
        <v>38</v>
      </c>
      <c r="D40" s="20"/>
      <c r="E40" s="22">
        <f>+regcaraga!E20</f>
        <v>19</v>
      </c>
      <c r="F40" s="22">
        <f>+regcaraga!F20</f>
        <v>19</v>
      </c>
      <c r="G40" s="22">
        <f t="shared" si="0"/>
        <v>100</v>
      </c>
      <c r="H40" s="22">
        <f t="shared" si="1"/>
        <v>0</v>
      </c>
      <c r="I40" s="22">
        <f>+regcaraga!I20</f>
        <v>119</v>
      </c>
      <c r="J40" s="22">
        <f>+regcaraga!J20</f>
        <v>117</v>
      </c>
      <c r="K40" s="22">
        <f t="shared" si="2"/>
        <v>98.31932773109243</v>
      </c>
      <c r="L40" s="22">
        <f t="shared" si="3"/>
        <v>2</v>
      </c>
      <c r="M40" s="22">
        <f>+regcaraga!M20</f>
        <v>9155</v>
      </c>
      <c r="N40" s="22">
        <f>+regcaraga!N20</f>
        <v>10656</v>
      </c>
      <c r="O40" s="22">
        <f>+regcaraga!O20</f>
        <v>11054</v>
      </c>
      <c r="P40" s="22">
        <f t="shared" si="4"/>
        <v>120.74276351720373</v>
      </c>
      <c r="Q40" s="30" t="s">
        <v>116</v>
      </c>
    </row>
    <row r="41" spans="2:17" ht="15">
      <c r="B41" s="19">
        <f t="shared" si="5"/>
        <v>8</v>
      </c>
      <c r="C41" s="36" t="s">
        <v>76</v>
      </c>
      <c r="D41" s="20"/>
      <c r="E41" s="22">
        <f>+regcaraga!E21</f>
        <v>8</v>
      </c>
      <c r="F41" s="22">
        <f>+regcaraga!F21</f>
        <v>8</v>
      </c>
      <c r="G41" s="22">
        <f t="shared" si="0"/>
        <v>100</v>
      </c>
      <c r="H41" s="22">
        <f t="shared" si="1"/>
        <v>0</v>
      </c>
      <c r="I41" s="22">
        <f>+regcaraga!I21</f>
        <v>62</v>
      </c>
      <c r="J41" s="22">
        <f>+regcaraga!J21</f>
        <v>62</v>
      </c>
      <c r="K41" s="22">
        <f t="shared" si="2"/>
        <v>100</v>
      </c>
      <c r="L41" s="22">
        <f t="shared" si="3"/>
        <v>0</v>
      </c>
      <c r="M41" s="22">
        <f>+regcaraga!M21</f>
        <v>3507</v>
      </c>
      <c r="N41" s="22">
        <f>+regcaraga!N21</f>
        <v>3475</v>
      </c>
      <c r="O41" s="22">
        <f>+regcaraga!O21</f>
        <v>3567</v>
      </c>
      <c r="P41" s="22">
        <f t="shared" si="4"/>
        <v>101.71086398631309</v>
      </c>
      <c r="Q41" s="30" t="s">
        <v>116</v>
      </c>
    </row>
    <row r="42" spans="2:17" ht="15">
      <c r="B42" s="19">
        <f t="shared" si="5"/>
        <v>9</v>
      </c>
      <c r="C42" s="20" t="s">
        <v>26</v>
      </c>
      <c r="D42" s="20"/>
      <c r="E42" s="22">
        <f>+regcaraga!E22</f>
        <v>9</v>
      </c>
      <c r="F42" s="22">
        <f>+regcaraga!F22</f>
        <v>9</v>
      </c>
      <c r="G42" s="22">
        <f t="shared" si="0"/>
        <v>100</v>
      </c>
      <c r="H42" s="22">
        <f t="shared" si="1"/>
        <v>0</v>
      </c>
      <c r="I42" s="22">
        <f>+regcaraga!I22</f>
        <v>62</v>
      </c>
      <c r="J42" s="22">
        <f>+regcaraga!J22</f>
        <v>60</v>
      </c>
      <c r="K42" s="22">
        <f t="shared" si="2"/>
        <v>96.7741935483871</v>
      </c>
      <c r="L42" s="22">
        <f t="shared" si="3"/>
        <v>2</v>
      </c>
      <c r="M42" s="22">
        <f>+regcaraga!M22</f>
        <v>4681</v>
      </c>
      <c r="N42" s="22">
        <f>+regcaraga!N22</f>
        <v>3948</v>
      </c>
      <c r="O42" s="22">
        <f>+regcaraga!O22</f>
        <v>4076</v>
      </c>
      <c r="P42" s="22">
        <f t="shared" si="4"/>
        <v>87.07541123691519</v>
      </c>
      <c r="Q42" s="30" t="s">
        <v>116</v>
      </c>
    </row>
    <row r="43" spans="2:17" ht="15">
      <c r="B43" s="19">
        <f t="shared" si="5"/>
        <v>10</v>
      </c>
      <c r="C43" s="20" t="s">
        <v>39</v>
      </c>
      <c r="D43" s="20"/>
      <c r="E43" s="22">
        <f>+regcaraga!E23</f>
        <v>13</v>
      </c>
      <c r="F43" s="22">
        <f>+regcaraga!F23</f>
        <v>13</v>
      </c>
      <c r="G43" s="22">
        <f t="shared" si="0"/>
        <v>100</v>
      </c>
      <c r="H43" s="22">
        <f t="shared" si="1"/>
        <v>0</v>
      </c>
      <c r="I43" s="22">
        <f>+regcaraga!I23</f>
        <v>71</v>
      </c>
      <c r="J43" s="22">
        <f>+regcaraga!J23</f>
        <v>70</v>
      </c>
      <c r="K43" s="22">
        <f t="shared" si="2"/>
        <v>98.59154929577466</v>
      </c>
      <c r="L43" s="22">
        <f t="shared" si="3"/>
        <v>1</v>
      </c>
      <c r="M43" s="22">
        <f>+regcaraga!M23</f>
        <v>5254</v>
      </c>
      <c r="N43" s="22">
        <f>+regcaraga!N23</f>
        <v>4221</v>
      </c>
      <c r="O43" s="22">
        <f>+regcaraga!O23</f>
        <v>4421</v>
      </c>
      <c r="P43" s="22">
        <f t="shared" si="4"/>
        <v>84.14541301865246</v>
      </c>
      <c r="Q43" s="30" t="s">
        <v>116</v>
      </c>
    </row>
    <row r="44" spans="2:17" ht="15">
      <c r="B44" s="19"/>
      <c r="C44" s="20"/>
      <c r="D44" s="2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2:17" ht="15.75" thickBot="1">
      <c r="B45" s="37"/>
      <c r="C45" s="38" t="s">
        <v>73</v>
      </c>
      <c r="D45" s="38"/>
      <c r="E45" s="39">
        <f>SUM(E34:E44)</f>
        <v>147</v>
      </c>
      <c r="F45" s="39">
        <f>SUM(F34:F44)</f>
        <v>147</v>
      </c>
      <c r="G45" s="39">
        <f>+F45/E45*100</f>
        <v>100</v>
      </c>
      <c r="H45" s="39">
        <f>SUM(H34:H44)</f>
        <v>0</v>
      </c>
      <c r="I45" s="39">
        <f>SUM(I34:I44)</f>
        <v>1021</v>
      </c>
      <c r="J45" s="39">
        <f>SUM(J34:J44)</f>
        <v>997</v>
      </c>
      <c r="K45" s="39">
        <f>+J45/I45*100</f>
        <v>97.64936336924583</v>
      </c>
      <c r="L45" s="39">
        <f>SUM(L34:L44)</f>
        <v>24</v>
      </c>
      <c r="M45" s="39">
        <f>SUM(M34:M44)</f>
        <v>71924</v>
      </c>
      <c r="N45" s="39">
        <f>SUM(N34:N44)</f>
        <v>74230</v>
      </c>
      <c r="O45" s="39">
        <f>SUM(O34:O44)</f>
        <v>76736</v>
      </c>
      <c r="P45" s="39">
        <f>+O45/M45*100</f>
        <v>106.690395417385</v>
      </c>
      <c r="Q45" s="40"/>
    </row>
    <row r="46" spans="2:12" ht="15">
      <c r="B46" s="371" t="s">
        <v>111</v>
      </c>
      <c r="C46" s="371"/>
      <c r="D46" s="371"/>
      <c r="E46" s="371"/>
      <c r="F46" s="371"/>
      <c r="G46" s="371"/>
      <c r="H46" s="371"/>
      <c r="I46" s="3"/>
      <c r="J46" s="3"/>
      <c r="K46" s="3"/>
      <c r="L46" s="3"/>
    </row>
    <row r="47" spans="2:17" ht="15"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</row>
    <row r="48" spans="1:17" ht="15">
      <c r="A48" s="371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</row>
    <row r="49" spans="2:17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87"/>
      <c r="O49" s="3"/>
      <c r="P49" s="3"/>
      <c r="Q49" s="3"/>
    </row>
    <row r="50" spans="2:16" ht="16.5" thickBot="1">
      <c r="B50" s="2" t="s">
        <v>118</v>
      </c>
      <c r="M50" s="382"/>
      <c r="N50" s="382"/>
      <c r="O50" s="382"/>
      <c r="P50" s="1"/>
    </row>
    <row r="51" spans="2:17" ht="15">
      <c r="B51" s="372" t="s">
        <v>113</v>
      </c>
      <c r="C51" s="373"/>
      <c r="D51" s="6"/>
      <c r="E51" s="378" t="s">
        <v>103</v>
      </c>
      <c r="F51" s="379"/>
      <c r="G51" s="379"/>
      <c r="H51" s="380"/>
      <c r="I51" s="378" t="s">
        <v>67</v>
      </c>
      <c r="J51" s="379"/>
      <c r="K51" s="379"/>
      <c r="L51" s="380"/>
      <c r="M51" s="381" t="s">
        <v>104</v>
      </c>
      <c r="N51" s="381"/>
      <c r="O51" s="381"/>
      <c r="P51" s="381"/>
      <c r="Q51" s="7" t="s">
        <v>111</v>
      </c>
    </row>
    <row r="52" spans="2:17" ht="15" customHeight="1">
      <c r="B52" s="374"/>
      <c r="C52" s="375"/>
      <c r="D52" s="8"/>
      <c r="E52" s="367" t="s">
        <v>68</v>
      </c>
      <c r="F52" s="369" t="s">
        <v>69</v>
      </c>
      <c r="G52" s="369"/>
      <c r="H52" s="365" t="s">
        <v>70</v>
      </c>
      <c r="I52" s="367" t="s">
        <v>68</v>
      </c>
      <c r="J52" s="369" t="s">
        <v>69</v>
      </c>
      <c r="K52" s="369"/>
      <c r="L52" s="365" t="s">
        <v>70</v>
      </c>
      <c r="M52" s="313" t="s">
        <v>147</v>
      </c>
      <c r="N52" s="300" t="s">
        <v>107</v>
      </c>
      <c r="O52" s="301"/>
      <c r="P52" s="302"/>
      <c r="Q52" s="9" t="s">
        <v>114</v>
      </c>
    </row>
    <row r="53" spans="2:17" ht="23.25" thickBot="1">
      <c r="B53" s="376"/>
      <c r="C53" s="377"/>
      <c r="D53" s="10"/>
      <c r="E53" s="368"/>
      <c r="F53" s="11" t="s">
        <v>109</v>
      </c>
      <c r="G53" s="12" t="s">
        <v>71</v>
      </c>
      <c r="H53" s="366"/>
      <c r="I53" s="368"/>
      <c r="J53" s="11" t="s">
        <v>109</v>
      </c>
      <c r="K53" s="12" t="s">
        <v>71</v>
      </c>
      <c r="L53" s="366"/>
      <c r="M53" s="314"/>
      <c r="N53" s="297" t="s">
        <v>156</v>
      </c>
      <c r="O53" s="297" t="s">
        <v>157</v>
      </c>
      <c r="P53" s="298" t="s">
        <v>71</v>
      </c>
      <c r="Q53" s="13" t="s">
        <v>115</v>
      </c>
    </row>
    <row r="54" spans="2:17" ht="15">
      <c r="B54" s="14">
        <v>1</v>
      </c>
      <c r="C54" s="15" t="s">
        <v>79</v>
      </c>
      <c r="D54" s="15"/>
      <c r="E54" s="17">
        <f>+regcaraga!E36</f>
        <v>43</v>
      </c>
      <c r="F54" s="17">
        <f>+regcaraga!F36</f>
        <v>43</v>
      </c>
      <c r="G54" s="22">
        <f aca="true" t="shared" si="6" ref="G54:G59">+F54/E54*100</f>
        <v>100</v>
      </c>
      <c r="H54" s="22">
        <f aca="true" t="shared" si="7" ref="H54:H59">+E54-F54</f>
        <v>0</v>
      </c>
      <c r="I54" s="17">
        <f>+regcaraga!I36</f>
        <v>416</v>
      </c>
      <c r="J54" s="17">
        <f>+regcaraga!J36</f>
        <v>385</v>
      </c>
      <c r="K54" s="22">
        <f aca="true" t="shared" si="8" ref="K54:K59">+J54/I54*100</f>
        <v>92.54807692307693</v>
      </c>
      <c r="L54" s="22">
        <f aca="true" t="shared" si="9" ref="L54:L59">+I54-J54</f>
        <v>31</v>
      </c>
      <c r="M54" s="17">
        <f>+regcaraga!M36</f>
        <v>22658</v>
      </c>
      <c r="N54" s="17">
        <f>+regcaraga!N36</f>
        <v>28630</v>
      </c>
      <c r="O54" s="17">
        <f>+regcaraga!O36</f>
        <v>29478</v>
      </c>
      <c r="P54" s="22">
        <f aca="true" t="shared" si="10" ref="P54:P59">+O54/M54*100</f>
        <v>130.09974401977226</v>
      </c>
      <c r="Q54" s="29" t="s">
        <v>119</v>
      </c>
    </row>
    <row r="55" spans="2:17" ht="15">
      <c r="B55" s="19">
        <f>+B54+1</f>
        <v>2</v>
      </c>
      <c r="C55" s="20" t="s">
        <v>45</v>
      </c>
      <c r="D55" s="20"/>
      <c r="E55" s="22">
        <f>+regcaraga!E37</f>
        <v>47</v>
      </c>
      <c r="F55" s="22">
        <f>+regcaraga!F37</f>
        <v>47</v>
      </c>
      <c r="G55" s="22">
        <f t="shared" si="6"/>
        <v>100</v>
      </c>
      <c r="H55" s="22">
        <f t="shared" si="7"/>
        <v>0</v>
      </c>
      <c r="I55" s="22">
        <f>+regcaraga!I37</f>
        <v>305</v>
      </c>
      <c r="J55" s="22">
        <f>+regcaraga!J37</f>
        <v>288</v>
      </c>
      <c r="K55" s="22">
        <f t="shared" si="8"/>
        <v>94.42622950819673</v>
      </c>
      <c r="L55" s="22">
        <f t="shared" si="9"/>
        <v>17</v>
      </c>
      <c r="M55" s="22">
        <f>+regcaraga!M37</f>
        <v>11654</v>
      </c>
      <c r="N55" s="22">
        <f>+regcaraga!N37</f>
        <v>12835</v>
      </c>
      <c r="O55" s="22">
        <f>+regcaraga!O37</f>
        <v>13070</v>
      </c>
      <c r="P55" s="22">
        <f t="shared" si="10"/>
        <v>112.15033464904754</v>
      </c>
      <c r="Q55" s="30" t="s">
        <v>119</v>
      </c>
    </row>
    <row r="56" spans="2:17" ht="15">
      <c r="B56" s="19">
        <f>+B55+1</f>
        <v>3</v>
      </c>
      <c r="C56" s="41" t="s">
        <v>120</v>
      </c>
      <c r="D56" s="20"/>
      <c r="E56" s="22">
        <f>+regcaraga!E38</f>
        <v>32</v>
      </c>
      <c r="F56" s="22">
        <f>+regcaraga!F38</f>
        <v>32</v>
      </c>
      <c r="G56" s="22">
        <f t="shared" si="6"/>
        <v>100</v>
      </c>
      <c r="H56" s="22">
        <f t="shared" si="7"/>
        <v>0</v>
      </c>
      <c r="I56" s="22">
        <f>+regcaraga!I38</f>
        <v>295</v>
      </c>
      <c r="J56" s="22">
        <f>+regcaraga!J38</f>
        <v>282</v>
      </c>
      <c r="K56" s="22">
        <f t="shared" si="8"/>
        <v>95.59322033898306</v>
      </c>
      <c r="L56" s="22">
        <f t="shared" si="9"/>
        <v>13</v>
      </c>
      <c r="M56" s="22">
        <f>+regcaraga!M38</f>
        <v>18423</v>
      </c>
      <c r="N56" s="22">
        <f>+regcaraga!N38</f>
        <v>22768</v>
      </c>
      <c r="O56" s="22">
        <f>+regcaraga!O38</f>
        <v>23278</v>
      </c>
      <c r="P56" s="22">
        <f t="shared" si="10"/>
        <v>126.3529284047115</v>
      </c>
      <c r="Q56" s="30" t="s">
        <v>119</v>
      </c>
    </row>
    <row r="57" spans="2:17" ht="15">
      <c r="B57" s="19">
        <f>+B56+1</f>
        <v>4</v>
      </c>
      <c r="C57" s="20" t="s">
        <v>121</v>
      </c>
      <c r="D57" s="20"/>
      <c r="E57" s="22">
        <f>+regcaraga!E39</f>
        <v>25</v>
      </c>
      <c r="F57" s="22">
        <f>+regcaraga!F39</f>
        <v>25</v>
      </c>
      <c r="G57" s="22">
        <f t="shared" si="6"/>
        <v>100</v>
      </c>
      <c r="H57" s="22">
        <f t="shared" si="7"/>
        <v>0</v>
      </c>
      <c r="I57" s="22">
        <f>+regcaraga!I39</f>
        <v>159</v>
      </c>
      <c r="J57" s="22">
        <f>+regcaraga!J39</f>
        <v>123</v>
      </c>
      <c r="K57" s="22">
        <f t="shared" si="8"/>
        <v>77.35849056603774</v>
      </c>
      <c r="L57" s="22">
        <f t="shared" si="9"/>
        <v>36</v>
      </c>
      <c r="M57" s="22">
        <f>+regcaraga!M39</f>
        <v>6700</v>
      </c>
      <c r="N57" s="22">
        <f>+regcaraga!N39</f>
        <v>6253</v>
      </c>
      <c r="O57" s="22">
        <f>+regcaraga!O39</f>
        <v>6801</v>
      </c>
      <c r="P57" s="22">
        <f t="shared" si="10"/>
        <v>101.50746268656717</v>
      </c>
      <c r="Q57" s="30" t="s">
        <v>119</v>
      </c>
    </row>
    <row r="58" spans="2:17" ht="15">
      <c r="B58" s="19">
        <f>+B57+1</f>
        <v>5</v>
      </c>
      <c r="C58" s="20" t="s">
        <v>30</v>
      </c>
      <c r="D58" s="20"/>
      <c r="E58" s="22">
        <f>+regcaraga!E40</f>
        <v>24</v>
      </c>
      <c r="F58" s="22">
        <f>+regcaraga!F40</f>
        <v>24</v>
      </c>
      <c r="G58" s="22">
        <f t="shared" si="6"/>
        <v>100</v>
      </c>
      <c r="H58" s="22">
        <f t="shared" si="7"/>
        <v>0</v>
      </c>
      <c r="I58" s="22">
        <f>+regcaraga!I40</f>
        <v>202</v>
      </c>
      <c r="J58" s="22">
        <f>+regcaraga!J40</f>
        <v>189</v>
      </c>
      <c r="K58" s="22">
        <f t="shared" si="8"/>
        <v>93.56435643564357</v>
      </c>
      <c r="L58" s="22">
        <f t="shared" si="9"/>
        <v>13</v>
      </c>
      <c r="M58" s="22">
        <f>+regcaraga!M40</f>
        <v>6644</v>
      </c>
      <c r="N58" s="22">
        <f>+regcaraga!N40</f>
        <v>7306</v>
      </c>
      <c r="O58" s="22">
        <f>+regcaraga!O40</f>
        <v>7566</v>
      </c>
      <c r="P58" s="22">
        <f t="shared" si="10"/>
        <v>113.87718242022878</v>
      </c>
      <c r="Q58" s="30" t="s">
        <v>119</v>
      </c>
    </row>
    <row r="59" spans="2:17" ht="15">
      <c r="B59" s="19">
        <f>+B58+1</f>
        <v>6</v>
      </c>
      <c r="C59" s="20" t="s">
        <v>31</v>
      </c>
      <c r="D59" s="20"/>
      <c r="E59" s="22">
        <f>+regcaraga!E41</f>
        <v>16</v>
      </c>
      <c r="F59" s="22">
        <f>+regcaraga!F41</f>
        <v>16</v>
      </c>
      <c r="G59" s="22">
        <f t="shared" si="6"/>
        <v>100</v>
      </c>
      <c r="H59" s="22">
        <f t="shared" si="7"/>
        <v>0</v>
      </c>
      <c r="I59" s="22">
        <f>+regcaraga!I41</f>
        <v>124</v>
      </c>
      <c r="J59" s="22">
        <f>+regcaraga!J41</f>
        <v>118</v>
      </c>
      <c r="K59" s="22">
        <f t="shared" si="8"/>
        <v>95.16129032258065</v>
      </c>
      <c r="L59" s="22">
        <f t="shared" si="9"/>
        <v>6</v>
      </c>
      <c r="M59" s="22">
        <f>+regcaraga!M41</f>
        <v>8285</v>
      </c>
      <c r="N59" s="22">
        <f>+regcaraga!N41</f>
        <v>8806</v>
      </c>
      <c r="O59" s="22">
        <f>+regcaraga!O41</f>
        <v>9230</v>
      </c>
      <c r="P59" s="22">
        <f t="shared" si="10"/>
        <v>111.40615570307786</v>
      </c>
      <c r="Q59" s="30" t="s">
        <v>119</v>
      </c>
    </row>
    <row r="60" spans="2:17" ht="15.75" thickBot="1">
      <c r="B60" s="19"/>
      <c r="C60" s="20"/>
      <c r="D60" s="2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/>
    </row>
    <row r="61" spans="2:17" ht="15.75" thickBot="1">
      <c r="B61" s="24"/>
      <c r="C61" s="25" t="s">
        <v>73</v>
      </c>
      <c r="D61" s="25"/>
      <c r="E61" s="27">
        <f>SUM(E54:E59)</f>
        <v>187</v>
      </c>
      <c r="F61" s="27">
        <f>SUM(F54:F59)</f>
        <v>187</v>
      </c>
      <c r="G61" s="27">
        <f>+F61/E61*100</f>
        <v>100</v>
      </c>
      <c r="H61" s="27">
        <f>SUM(H54:H59)</f>
        <v>0</v>
      </c>
      <c r="I61" s="27">
        <f>SUM(I54:I59)</f>
        <v>1501</v>
      </c>
      <c r="J61" s="27">
        <f>SUM(J54:J59)</f>
        <v>1385</v>
      </c>
      <c r="K61" s="27">
        <f>+J61/I61*100</f>
        <v>92.27181878747501</v>
      </c>
      <c r="L61" s="27">
        <f>SUM(L54:L59)</f>
        <v>116</v>
      </c>
      <c r="M61" s="27">
        <f>SUM(M54:M59)</f>
        <v>74364</v>
      </c>
      <c r="N61" s="27">
        <f>SUM(N54:N59)</f>
        <v>86598</v>
      </c>
      <c r="O61" s="27">
        <f>SUM(O54:O59)</f>
        <v>89423</v>
      </c>
      <c r="P61" s="27">
        <f>+O61/M61*100</f>
        <v>120.25038997364317</v>
      </c>
      <c r="Q61" s="31"/>
    </row>
    <row r="62" spans="2:12" ht="15">
      <c r="B62" s="371" t="s">
        <v>111</v>
      </c>
      <c r="C62" s="371"/>
      <c r="D62" s="371"/>
      <c r="E62" s="371"/>
      <c r="F62" s="371"/>
      <c r="G62" s="371"/>
      <c r="H62" s="371"/>
      <c r="I62" s="3"/>
      <c r="J62" s="3"/>
      <c r="K62" s="3"/>
      <c r="L62" s="3"/>
    </row>
    <row r="63" spans="2:17" ht="15"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</row>
    <row r="64" spans="1:17" ht="15">
      <c r="A64" s="371"/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</row>
    <row r="65" spans="2:17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87"/>
      <c r="O65" s="3"/>
      <c r="P65" s="3"/>
      <c r="Q65" s="3"/>
    </row>
    <row r="66" spans="2:16" ht="16.5" thickBot="1">
      <c r="B66" s="2" t="s">
        <v>122</v>
      </c>
      <c r="M66" s="382"/>
      <c r="N66" s="382"/>
      <c r="O66" s="382"/>
      <c r="P66" s="1"/>
    </row>
    <row r="67" spans="2:17" ht="15">
      <c r="B67" s="372" t="s">
        <v>113</v>
      </c>
      <c r="C67" s="373"/>
      <c r="D67" s="6"/>
      <c r="E67" s="378" t="s">
        <v>103</v>
      </c>
      <c r="F67" s="379"/>
      <c r="G67" s="379"/>
      <c r="H67" s="380"/>
      <c r="I67" s="378" t="s">
        <v>67</v>
      </c>
      <c r="J67" s="379"/>
      <c r="K67" s="379"/>
      <c r="L67" s="380"/>
      <c r="M67" s="381" t="s">
        <v>104</v>
      </c>
      <c r="N67" s="381"/>
      <c r="O67" s="381"/>
      <c r="P67" s="381"/>
      <c r="Q67" s="7" t="s">
        <v>111</v>
      </c>
    </row>
    <row r="68" spans="2:17" ht="15">
      <c r="B68" s="374"/>
      <c r="C68" s="375"/>
      <c r="D68" s="8"/>
      <c r="E68" s="367" t="s">
        <v>68</v>
      </c>
      <c r="F68" s="369" t="s">
        <v>69</v>
      </c>
      <c r="G68" s="369"/>
      <c r="H68" s="365" t="s">
        <v>70</v>
      </c>
      <c r="I68" s="367" t="s">
        <v>68</v>
      </c>
      <c r="J68" s="369" t="s">
        <v>69</v>
      </c>
      <c r="K68" s="369"/>
      <c r="L68" s="365" t="s">
        <v>70</v>
      </c>
      <c r="M68" s="313" t="s">
        <v>147</v>
      </c>
      <c r="N68" s="300" t="s">
        <v>107</v>
      </c>
      <c r="O68" s="301"/>
      <c r="P68" s="302"/>
      <c r="Q68" s="9" t="s">
        <v>114</v>
      </c>
    </row>
    <row r="69" spans="2:17" ht="23.25" thickBot="1">
      <c r="B69" s="376"/>
      <c r="C69" s="377"/>
      <c r="D69" s="10"/>
      <c r="E69" s="368"/>
      <c r="F69" s="11" t="s">
        <v>109</v>
      </c>
      <c r="G69" s="12" t="s">
        <v>71</v>
      </c>
      <c r="H69" s="366"/>
      <c r="I69" s="368"/>
      <c r="J69" s="11" t="s">
        <v>109</v>
      </c>
      <c r="K69" s="12" t="s">
        <v>71</v>
      </c>
      <c r="L69" s="366"/>
      <c r="M69" s="314"/>
      <c r="N69" s="297" t="s">
        <v>156</v>
      </c>
      <c r="O69" s="297" t="s">
        <v>157</v>
      </c>
      <c r="P69" s="298" t="s">
        <v>71</v>
      </c>
      <c r="Q69" s="13" t="s">
        <v>115</v>
      </c>
    </row>
    <row r="70" spans="2:17" ht="15">
      <c r="B70" s="19">
        <v>1</v>
      </c>
      <c r="C70" s="20" t="s">
        <v>27</v>
      </c>
      <c r="D70" s="20"/>
      <c r="E70" s="22">
        <f>+regcaraga!E43</f>
        <v>10</v>
      </c>
      <c r="F70" s="22">
        <f>+regcaraga!F43</f>
        <v>10</v>
      </c>
      <c r="G70" s="22">
        <f aca="true" t="shared" si="11" ref="G70:G77">+F70/E70*100</f>
        <v>100</v>
      </c>
      <c r="H70" s="22">
        <f>+'[1]aselco'!H18</f>
        <v>0</v>
      </c>
      <c r="I70" s="22">
        <f>+regcaraga!I43</f>
        <v>109</v>
      </c>
      <c r="J70" s="22">
        <f>+regcaraga!J43</f>
        <v>102</v>
      </c>
      <c r="K70" s="22">
        <f aca="true" t="shared" si="12" ref="K70:K77">+J70/I70*100</f>
        <v>93.57798165137615</v>
      </c>
      <c r="L70" s="22">
        <f aca="true" t="shared" si="13" ref="L70:L77">+I70-J70</f>
        <v>7</v>
      </c>
      <c r="M70" s="22">
        <f>+regcaraga!M43</f>
        <v>10530</v>
      </c>
      <c r="N70" s="22">
        <f>+regcaraga!N43</f>
        <v>9542</v>
      </c>
      <c r="O70" s="22">
        <f>+regcaraga!O43</f>
        <v>9855</v>
      </c>
      <c r="P70" s="22">
        <f aca="true" t="shared" si="14" ref="P70:P77">+O70/M70*100</f>
        <v>93.58974358974359</v>
      </c>
      <c r="Q70" s="30" t="s">
        <v>119</v>
      </c>
    </row>
    <row r="71" spans="2:17" ht="15">
      <c r="B71" s="19">
        <f>+B70+1</f>
        <v>2</v>
      </c>
      <c r="C71" s="20" t="s">
        <v>44</v>
      </c>
      <c r="D71" s="20"/>
      <c r="E71" s="22">
        <f>+regcaraga!E44</f>
        <v>15</v>
      </c>
      <c r="F71" s="22">
        <f>+regcaraga!F44</f>
        <v>15</v>
      </c>
      <c r="G71" s="22">
        <f t="shared" si="11"/>
        <v>100</v>
      </c>
      <c r="H71" s="22">
        <f>+'[1]aselco'!H19</f>
        <v>0</v>
      </c>
      <c r="I71" s="22">
        <f>+regcaraga!I44</f>
        <v>123</v>
      </c>
      <c r="J71" s="22">
        <f>+regcaraga!J44</f>
        <v>96</v>
      </c>
      <c r="K71" s="22">
        <f t="shared" si="12"/>
        <v>78.04878048780488</v>
      </c>
      <c r="L71" s="22">
        <f t="shared" si="13"/>
        <v>27</v>
      </c>
      <c r="M71" s="22">
        <f>+regcaraga!M44</f>
        <v>5297</v>
      </c>
      <c r="N71" s="22">
        <f>+regcaraga!N44</f>
        <v>4821</v>
      </c>
      <c r="O71" s="22">
        <f>+regcaraga!O44</f>
        <v>5328</v>
      </c>
      <c r="P71" s="22">
        <f t="shared" si="14"/>
        <v>100.5852369265622</v>
      </c>
      <c r="Q71" s="30" t="s">
        <v>119</v>
      </c>
    </row>
    <row r="72" spans="2:17" ht="15">
      <c r="B72" s="19">
        <f aca="true" t="shared" si="15" ref="B72:B77">+B71+1</f>
        <v>3</v>
      </c>
      <c r="C72" s="20" t="s">
        <v>24</v>
      </c>
      <c r="D72" s="20"/>
      <c r="E72" s="22">
        <f>+regcaraga!E45</f>
        <v>17</v>
      </c>
      <c r="F72" s="22">
        <f>+regcaraga!F45</f>
        <v>17</v>
      </c>
      <c r="G72" s="22">
        <f t="shared" si="11"/>
        <v>100</v>
      </c>
      <c r="H72" s="22">
        <f>+'[1]aselco'!H20</f>
        <v>0</v>
      </c>
      <c r="I72" s="22">
        <f>+regcaraga!I45</f>
        <v>192</v>
      </c>
      <c r="J72" s="22">
        <f>+regcaraga!J45</f>
        <v>162</v>
      </c>
      <c r="K72" s="22">
        <f t="shared" si="12"/>
        <v>84.375</v>
      </c>
      <c r="L72" s="22">
        <f t="shared" si="13"/>
        <v>30</v>
      </c>
      <c r="M72" s="22">
        <f>+regcaraga!M45</f>
        <v>9028</v>
      </c>
      <c r="N72" s="22">
        <f>+regcaraga!N45</f>
        <v>7032</v>
      </c>
      <c r="O72" s="22">
        <f>+regcaraga!O45</f>
        <v>7913</v>
      </c>
      <c r="P72" s="22">
        <f t="shared" si="14"/>
        <v>87.64953478068233</v>
      </c>
      <c r="Q72" s="30" t="s">
        <v>119</v>
      </c>
    </row>
    <row r="73" spans="2:17" ht="15">
      <c r="B73" s="19">
        <f t="shared" si="15"/>
        <v>4</v>
      </c>
      <c r="C73" s="20" t="s">
        <v>50</v>
      </c>
      <c r="D73" s="20"/>
      <c r="E73" s="22">
        <f>+regcaraga!E46</f>
        <v>11</v>
      </c>
      <c r="F73" s="22">
        <f>+regcaraga!F46</f>
        <v>11</v>
      </c>
      <c r="G73" s="22">
        <f t="shared" si="11"/>
        <v>100</v>
      </c>
      <c r="H73" s="22">
        <f>+'[1]aselco'!H21</f>
        <v>0</v>
      </c>
      <c r="I73" s="22">
        <f>+regcaraga!I46</f>
        <v>122</v>
      </c>
      <c r="J73" s="22">
        <f>+regcaraga!J46</f>
        <v>113</v>
      </c>
      <c r="K73" s="22">
        <f t="shared" si="12"/>
        <v>92.62295081967213</v>
      </c>
      <c r="L73" s="22">
        <f t="shared" si="13"/>
        <v>9</v>
      </c>
      <c r="M73" s="22">
        <f>+regcaraga!M46</f>
        <v>10097</v>
      </c>
      <c r="N73" s="22">
        <f>+regcaraga!N46</f>
        <v>9826</v>
      </c>
      <c r="O73" s="22">
        <f>+regcaraga!O46</f>
        <v>10044</v>
      </c>
      <c r="P73" s="22">
        <f t="shared" si="14"/>
        <v>99.47509161136972</v>
      </c>
      <c r="Q73" s="30" t="s">
        <v>119</v>
      </c>
    </row>
    <row r="74" spans="2:17" ht="15">
      <c r="B74" s="19">
        <f t="shared" si="15"/>
        <v>5</v>
      </c>
      <c r="C74" s="20" t="s">
        <v>8</v>
      </c>
      <c r="D74" s="20"/>
      <c r="E74" s="22">
        <f>+regcaraga!E47</f>
        <v>27</v>
      </c>
      <c r="F74" s="22">
        <f>+regcaraga!F47</f>
        <v>27</v>
      </c>
      <c r="G74" s="22">
        <f t="shared" si="11"/>
        <v>100</v>
      </c>
      <c r="H74" s="22">
        <f>+'[1]aselco'!H22</f>
        <v>0</v>
      </c>
      <c r="I74" s="22">
        <f>+regcaraga!I47</f>
        <v>221</v>
      </c>
      <c r="J74" s="22">
        <f>+regcaraga!J47</f>
        <v>217</v>
      </c>
      <c r="K74" s="22">
        <f t="shared" si="12"/>
        <v>98.19004524886877</v>
      </c>
      <c r="L74" s="22">
        <f t="shared" si="13"/>
        <v>4</v>
      </c>
      <c r="M74" s="22">
        <f>+regcaraga!M47</f>
        <v>17151</v>
      </c>
      <c r="N74" s="22">
        <f>+regcaraga!N47</f>
        <v>21973</v>
      </c>
      <c r="O74" s="22">
        <f>+regcaraga!O47</f>
        <v>22463</v>
      </c>
      <c r="P74" s="22">
        <f t="shared" si="14"/>
        <v>130.97195498804734</v>
      </c>
      <c r="Q74" s="30" t="s">
        <v>119</v>
      </c>
    </row>
    <row r="75" spans="2:17" ht="15">
      <c r="B75" s="19">
        <f t="shared" si="15"/>
        <v>6</v>
      </c>
      <c r="C75" s="20" t="s">
        <v>41</v>
      </c>
      <c r="D75" s="20"/>
      <c r="E75" s="22">
        <f>+regcaraga!E48</f>
        <v>11</v>
      </c>
      <c r="F75" s="22">
        <f>+regcaraga!F48</f>
        <v>11</v>
      </c>
      <c r="G75" s="22">
        <f t="shared" si="11"/>
        <v>100</v>
      </c>
      <c r="H75" s="22">
        <f>+'[1]aselco'!H23</f>
        <v>0</v>
      </c>
      <c r="I75" s="22">
        <f>+regcaraga!I48</f>
        <v>130</v>
      </c>
      <c r="J75" s="22">
        <f>+regcaraga!J48</f>
        <v>116</v>
      </c>
      <c r="K75" s="22">
        <f t="shared" si="12"/>
        <v>89.23076923076924</v>
      </c>
      <c r="L75" s="22">
        <f t="shared" si="13"/>
        <v>14</v>
      </c>
      <c r="M75" s="22">
        <f>+regcaraga!M48</f>
        <v>5860</v>
      </c>
      <c r="N75" s="22">
        <f>+regcaraga!N48</f>
        <v>6144</v>
      </c>
      <c r="O75" s="22">
        <f>+regcaraga!O48</f>
        <v>6377</v>
      </c>
      <c r="P75" s="22">
        <f t="shared" si="14"/>
        <v>108.82252559726962</v>
      </c>
      <c r="Q75" s="30" t="s">
        <v>119</v>
      </c>
    </row>
    <row r="76" spans="2:17" ht="15">
      <c r="B76" s="19">
        <f t="shared" si="15"/>
        <v>7</v>
      </c>
      <c r="C76" s="20" t="s">
        <v>32</v>
      </c>
      <c r="D76" s="20"/>
      <c r="E76" s="22">
        <f>+regcaraga!E49</f>
        <v>16</v>
      </c>
      <c r="F76" s="22">
        <f>+regcaraga!F49</f>
        <v>16</v>
      </c>
      <c r="G76" s="22">
        <f t="shared" si="11"/>
        <v>100</v>
      </c>
      <c r="H76" s="22">
        <f>+'[1]aselco'!H24</f>
        <v>0</v>
      </c>
      <c r="I76" s="22">
        <f>+regcaraga!I49</f>
        <v>159</v>
      </c>
      <c r="J76" s="22">
        <f>+regcaraga!J49</f>
        <v>156</v>
      </c>
      <c r="K76" s="22">
        <f t="shared" si="12"/>
        <v>98.11320754716981</v>
      </c>
      <c r="L76" s="22">
        <f t="shared" si="13"/>
        <v>3</v>
      </c>
      <c r="M76" s="22">
        <f>+regcaraga!M49</f>
        <v>11931</v>
      </c>
      <c r="N76" s="22">
        <f>+regcaraga!N49</f>
        <v>12742</v>
      </c>
      <c r="O76" s="22">
        <f>+regcaraga!O49</f>
        <v>13312</v>
      </c>
      <c r="P76" s="22">
        <f t="shared" si="14"/>
        <v>111.57488894476573</v>
      </c>
      <c r="Q76" s="30" t="s">
        <v>119</v>
      </c>
    </row>
    <row r="77" spans="2:17" ht="15">
      <c r="B77" s="19">
        <f t="shared" si="15"/>
        <v>8</v>
      </c>
      <c r="C77" s="20" t="s">
        <v>33</v>
      </c>
      <c r="D77" s="20"/>
      <c r="E77" s="22">
        <f>+regcaraga!E50</f>
        <v>20</v>
      </c>
      <c r="F77" s="22">
        <f>+regcaraga!F50</f>
        <v>20</v>
      </c>
      <c r="G77" s="22">
        <f t="shared" si="11"/>
        <v>100</v>
      </c>
      <c r="H77" s="22">
        <f>+'[1]aselco'!H25</f>
        <v>0</v>
      </c>
      <c r="I77" s="22">
        <f>+regcaraga!I50</f>
        <v>179</v>
      </c>
      <c r="J77" s="22">
        <f>+regcaraga!J50</f>
        <v>159</v>
      </c>
      <c r="K77" s="22">
        <f t="shared" si="12"/>
        <v>88.8268156424581</v>
      </c>
      <c r="L77" s="22">
        <f t="shared" si="13"/>
        <v>20</v>
      </c>
      <c r="M77" s="22">
        <f>+regcaraga!M50</f>
        <v>9395</v>
      </c>
      <c r="N77" s="22">
        <f>+regcaraga!N50</f>
        <v>7184</v>
      </c>
      <c r="O77" s="22">
        <f>+regcaraga!O50</f>
        <v>7525</v>
      </c>
      <c r="P77" s="22">
        <f t="shared" si="14"/>
        <v>80.09579563597659</v>
      </c>
      <c r="Q77" s="30" t="s">
        <v>119</v>
      </c>
    </row>
    <row r="78" spans="2:17" ht="15.75" thickBot="1">
      <c r="B78" s="19"/>
      <c r="C78" s="20"/>
      <c r="D78" s="2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3"/>
    </row>
    <row r="79" spans="2:17" ht="15.75" thickBot="1">
      <c r="B79" s="24"/>
      <c r="C79" s="25" t="s">
        <v>73</v>
      </c>
      <c r="D79" s="25"/>
      <c r="E79" s="27">
        <f>SUM(E70:E77)</f>
        <v>127</v>
      </c>
      <c r="F79" s="27">
        <f>SUM(F70:F77)</f>
        <v>127</v>
      </c>
      <c r="G79" s="27">
        <f>+F79/E79*100</f>
        <v>100</v>
      </c>
      <c r="H79" s="27">
        <f>SUM(H70:H77)</f>
        <v>0</v>
      </c>
      <c r="I79" s="27">
        <f>SUM(I70:I77)</f>
        <v>1235</v>
      </c>
      <c r="J79" s="27">
        <f>SUM(J70:J77)</f>
        <v>1121</v>
      </c>
      <c r="K79" s="27">
        <f>+J79/I79*100</f>
        <v>90.76923076923077</v>
      </c>
      <c r="L79" s="27">
        <f>SUM(L70:L77)</f>
        <v>114</v>
      </c>
      <c r="M79" s="27">
        <f>SUM(M70:M77)</f>
        <v>79289</v>
      </c>
      <c r="N79" s="27">
        <f>SUM(N70:N77)</f>
        <v>79264</v>
      </c>
      <c r="O79" s="27">
        <f>SUM(O70:O77)</f>
        <v>82817</v>
      </c>
      <c r="P79" s="27">
        <f>+O79/M79*100</f>
        <v>104.4495453341573</v>
      </c>
      <c r="Q79" s="31"/>
    </row>
    <row r="80" spans="2:12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7" ht="15">
      <c r="B81" s="371"/>
      <c r="C81" s="371"/>
      <c r="D81" s="371"/>
      <c r="E81" s="371"/>
      <c r="F81" s="371"/>
      <c r="G81" s="371"/>
      <c r="H81" s="371"/>
      <c r="I81" s="371"/>
      <c r="J81" s="371"/>
      <c r="K81" s="371"/>
      <c r="L81" s="371"/>
      <c r="M81" s="371"/>
      <c r="N81" s="371"/>
      <c r="O81" s="371"/>
      <c r="P81" s="371"/>
      <c r="Q81" s="371"/>
    </row>
    <row r="82" spans="1:17" ht="15">
      <c r="A82" s="371"/>
      <c r="B82" s="371"/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</row>
    <row r="83" spans="2:17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87"/>
      <c r="O83" s="3"/>
      <c r="P83" s="3"/>
      <c r="Q83" s="3"/>
    </row>
    <row r="84" spans="2:16" ht="16.5" thickBot="1">
      <c r="B84" s="2" t="s">
        <v>123</v>
      </c>
      <c r="M84" s="382"/>
      <c r="N84" s="382"/>
      <c r="O84" s="382"/>
      <c r="P84" s="1"/>
    </row>
    <row r="85" spans="2:17" ht="15">
      <c r="B85" s="372" t="s">
        <v>113</v>
      </c>
      <c r="C85" s="373"/>
      <c r="D85" s="6"/>
      <c r="E85" s="378" t="s">
        <v>103</v>
      </c>
      <c r="F85" s="379"/>
      <c r="G85" s="379"/>
      <c r="H85" s="380"/>
      <c r="I85" s="378" t="s">
        <v>67</v>
      </c>
      <c r="J85" s="379"/>
      <c r="K85" s="379"/>
      <c r="L85" s="380"/>
      <c r="M85" s="381" t="s">
        <v>104</v>
      </c>
      <c r="N85" s="381"/>
      <c r="O85" s="381"/>
      <c r="P85" s="381"/>
      <c r="Q85" s="7" t="s">
        <v>111</v>
      </c>
    </row>
    <row r="86" spans="2:17" ht="15">
      <c r="B86" s="374"/>
      <c r="C86" s="375"/>
      <c r="D86" s="8"/>
      <c r="E86" s="367" t="s">
        <v>68</v>
      </c>
      <c r="F86" s="369" t="s">
        <v>69</v>
      </c>
      <c r="G86" s="369"/>
      <c r="H86" s="365" t="s">
        <v>70</v>
      </c>
      <c r="I86" s="367" t="s">
        <v>68</v>
      </c>
      <c r="J86" s="369" t="s">
        <v>69</v>
      </c>
      <c r="K86" s="369"/>
      <c r="L86" s="365" t="s">
        <v>70</v>
      </c>
      <c r="M86" s="313" t="s">
        <v>147</v>
      </c>
      <c r="N86" s="300" t="s">
        <v>107</v>
      </c>
      <c r="O86" s="301"/>
      <c r="P86" s="302"/>
      <c r="Q86" s="9" t="s">
        <v>114</v>
      </c>
    </row>
    <row r="87" spans="2:17" ht="23.25" thickBot="1">
      <c r="B87" s="376"/>
      <c r="C87" s="377"/>
      <c r="D87" s="10"/>
      <c r="E87" s="368"/>
      <c r="F87" s="11" t="s">
        <v>109</v>
      </c>
      <c r="G87" s="12" t="s">
        <v>71</v>
      </c>
      <c r="H87" s="366"/>
      <c r="I87" s="368"/>
      <c r="J87" s="11" t="s">
        <v>109</v>
      </c>
      <c r="K87" s="12" t="s">
        <v>71</v>
      </c>
      <c r="L87" s="366"/>
      <c r="M87" s="314"/>
      <c r="N87" s="297" t="s">
        <v>156</v>
      </c>
      <c r="O87" s="297" t="s">
        <v>157</v>
      </c>
      <c r="P87" s="298" t="s">
        <v>71</v>
      </c>
      <c r="Q87" s="13" t="s">
        <v>115</v>
      </c>
    </row>
    <row r="88" spans="2:17" ht="15">
      <c r="B88" s="19">
        <v>1</v>
      </c>
      <c r="C88" s="20" t="s">
        <v>46</v>
      </c>
      <c r="D88" s="20"/>
      <c r="E88" s="22">
        <f>+regcaraga!E87</f>
        <v>6</v>
      </c>
      <c r="F88" s="22">
        <f>+regcaraga!F87</f>
        <v>6</v>
      </c>
      <c r="G88" s="22">
        <f aca="true" t="shared" si="16" ref="G88:G118">+F88/E88*100</f>
        <v>100</v>
      </c>
      <c r="H88" s="22">
        <f aca="true" t="shared" si="17" ref="H88:H118">+E88-F88</f>
        <v>0</v>
      </c>
      <c r="I88" s="22">
        <f>+regcaraga!I87</f>
        <v>7</v>
      </c>
      <c r="J88" s="22">
        <f>+regcaraga!J87</f>
        <v>7</v>
      </c>
      <c r="K88" s="22">
        <f>+'[1]siarelco'!K11</f>
        <v>0</v>
      </c>
      <c r="L88" s="22">
        <f aca="true" t="shared" si="18" ref="L88:L96">+I88-J88</f>
        <v>0</v>
      </c>
      <c r="M88" s="22">
        <f>+regcaraga!M87</f>
        <v>919</v>
      </c>
      <c r="N88" s="22">
        <f>+regcaraga!N87</f>
        <v>1222</v>
      </c>
      <c r="O88" s="22">
        <f>+regcaraga!O87</f>
        <v>1274</v>
      </c>
      <c r="P88" s="22">
        <f aca="true" t="shared" si="19" ref="P88:P118">+O88/M88*100</f>
        <v>138.62894450489662</v>
      </c>
      <c r="Q88" s="30" t="s">
        <v>124</v>
      </c>
    </row>
    <row r="89" spans="2:17" ht="15">
      <c r="B89" s="19">
        <f>+B88+1</f>
        <v>2</v>
      </c>
      <c r="C89" s="20" t="s">
        <v>63</v>
      </c>
      <c r="D89" s="20"/>
      <c r="E89" s="22">
        <f>+regcaraga!E88</f>
        <v>29</v>
      </c>
      <c r="F89" s="22">
        <f>+regcaraga!F88</f>
        <v>29</v>
      </c>
      <c r="G89" s="22">
        <f t="shared" si="16"/>
        <v>100</v>
      </c>
      <c r="H89" s="22">
        <f t="shared" si="17"/>
        <v>0</v>
      </c>
      <c r="I89" s="22">
        <f>+regcaraga!I88</f>
        <v>44</v>
      </c>
      <c r="J89" s="22">
        <f>+regcaraga!J88</f>
        <v>44</v>
      </c>
      <c r="K89" s="22">
        <f aca="true" t="shared" si="20" ref="K89:K96">+J89/I89*100</f>
        <v>100</v>
      </c>
      <c r="L89" s="22">
        <f t="shared" si="18"/>
        <v>0</v>
      </c>
      <c r="M89" s="22">
        <f>+regcaraga!M88</f>
        <v>5139</v>
      </c>
      <c r="N89" s="22">
        <f>+regcaraga!N88</f>
        <v>8148</v>
      </c>
      <c r="O89" s="22">
        <f>+regcaraga!O88</f>
        <v>8473</v>
      </c>
      <c r="P89" s="22">
        <f t="shared" si="19"/>
        <v>164.87643510410587</v>
      </c>
      <c r="Q89" s="30" t="s">
        <v>124</v>
      </c>
    </row>
    <row r="90" spans="2:17" ht="15">
      <c r="B90" s="19">
        <f aca="true" t="shared" si="21" ref="B90:B96">+B89+1</f>
        <v>3</v>
      </c>
      <c r="C90" s="20" t="s">
        <v>17</v>
      </c>
      <c r="D90" s="20"/>
      <c r="E90" s="22">
        <f>+regcaraga!E89</f>
        <v>20</v>
      </c>
      <c r="F90" s="22">
        <f>+regcaraga!F89</f>
        <v>20</v>
      </c>
      <c r="G90" s="22">
        <f t="shared" si="16"/>
        <v>100</v>
      </c>
      <c r="H90" s="22">
        <f t="shared" si="17"/>
        <v>0</v>
      </c>
      <c r="I90" s="22">
        <f>+regcaraga!I89</f>
        <v>47</v>
      </c>
      <c r="J90" s="22">
        <f>+regcaraga!J89</f>
        <v>47</v>
      </c>
      <c r="K90" s="22">
        <f t="shared" si="20"/>
        <v>100</v>
      </c>
      <c r="L90" s="22">
        <f t="shared" si="18"/>
        <v>0</v>
      </c>
      <c r="M90" s="22">
        <f>+regcaraga!M89</f>
        <v>3973</v>
      </c>
      <c r="N90" s="22">
        <f>+regcaraga!N89</f>
        <v>4477</v>
      </c>
      <c r="O90" s="22">
        <f>+regcaraga!O89</f>
        <v>4700</v>
      </c>
      <c r="P90" s="22">
        <f t="shared" si="19"/>
        <v>118.29851497608861</v>
      </c>
      <c r="Q90" s="30" t="s">
        <v>124</v>
      </c>
    </row>
    <row r="91" spans="2:17" ht="15">
      <c r="B91" s="19">
        <f t="shared" si="21"/>
        <v>4</v>
      </c>
      <c r="C91" s="20" t="s">
        <v>64</v>
      </c>
      <c r="D91" s="20"/>
      <c r="E91" s="22">
        <f>+regcaraga!E90</f>
        <v>19</v>
      </c>
      <c r="F91" s="22">
        <f>+regcaraga!F90</f>
        <v>19</v>
      </c>
      <c r="G91" s="22">
        <f t="shared" si="16"/>
        <v>100</v>
      </c>
      <c r="H91" s="22">
        <f t="shared" si="17"/>
        <v>0</v>
      </c>
      <c r="I91" s="22">
        <f>+regcaraga!I90</f>
        <v>39</v>
      </c>
      <c r="J91" s="22">
        <f>+regcaraga!J90</f>
        <v>39</v>
      </c>
      <c r="K91" s="22">
        <f t="shared" si="20"/>
        <v>100</v>
      </c>
      <c r="L91" s="22">
        <f t="shared" si="18"/>
        <v>0</v>
      </c>
      <c r="M91" s="22">
        <f>+regcaraga!M90</f>
        <v>3847</v>
      </c>
      <c r="N91" s="22">
        <f>+regcaraga!N90</f>
        <v>5716</v>
      </c>
      <c r="O91" s="22">
        <f>+regcaraga!O90</f>
        <v>6193</v>
      </c>
      <c r="P91" s="22">
        <f t="shared" si="19"/>
        <v>160.98258383155706</v>
      </c>
      <c r="Q91" s="30" t="s">
        <v>124</v>
      </c>
    </row>
    <row r="92" spans="2:17" ht="15">
      <c r="B92" s="19">
        <f t="shared" si="21"/>
        <v>5</v>
      </c>
      <c r="C92" s="20" t="s">
        <v>18</v>
      </c>
      <c r="D92" s="20"/>
      <c r="E92" s="22">
        <f>+regcaraga!E91</f>
        <v>15</v>
      </c>
      <c r="F92" s="22">
        <f>+regcaraga!F91</f>
        <v>15</v>
      </c>
      <c r="G92" s="22">
        <f t="shared" si="16"/>
        <v>100</v>
      </c>
      <c r="H92" s="22">
        <f t="shared" si="17"/>
        <v>0</v>
      </c>
      <c r="I92" s="22">
        <f>+regcaraga!I91</f>
        <v>14</v>
      </c>
      <c r="J92" s="22">
        <f>+regcaraga!J91</f>
        <v>14</v>
      </c>
      <c r="K92" s="22">
        <f t="shared" si="20"/>
        <v>100</v>
      </c>
      <c r="L92" s="22">
        <f t="shared" si="18"/>
        <v>0</v>
      </c>
      <c r="M92" s="22">
        <f>+regcaraga!M91</f>
        <v>2401</v>
      </c>
      <c r="N92" s="22">
        <f>+regcaraga!N91</f>
        <v>2695</v>
      </c>
      <c r="O92" s="22">
        <f>+regcaraga!O91</f>
        <v>2832</v>
      </c>
      <c r="P92" s="22">
        <f t="shared" si="19"/>
        <v>117.95085381091212</v>
      </c>
      <c r="Q92" s="30" t="s">
        <v>124</v>
      </c>
    </row>
    <row r="93" spans="2:17" ht="15">
      <c r="B93" s="19">
        <f t="shared" si="21"/>
        <v>6</v>
      </c>
      <c r="C93" s="20" t="s">
        <v>19</v>
      </c>
      <c r="D93" s="20"/>
      <c r="E93" s="22">
        <f>+regcaraga!E92</f>
        <v>6</v>
      </c>
      <c r="F93" s="22">
        <f>+regcaraga!F92</f>
        <v>6</v>
      </c>
      <c r="G93" s="22">
        <f t="shared" si="16"/>
        <v>100</v>
      </c>
      <c r="H93" s="22">
        <f t="shared" si="17"/>
        <v>0</v>
      </c>
      <c r="I93" s="22">
        <f>+regcaraga!I92</f>
        <v>11</v>
      </c>
      <c r="J93" s="22">
        <f>+regcaraga!J92</f>
        <v>11</v>
      </c>
      <c r="K93" s="22">
        <f t="shared" si="20"/>
        <v>100</v>
      </c>
      <c r="L93" s="22">
        <f t="shared" si="18"/>
        <v>0</v>
      </c>
      <c r="M93" s="22">
        <f>+regcaraga!M92</f>
        <v>1222</v>
      </c>
      <c r="N93" s="22">
        <f>+regcaraga!N92</f>
        <v>1524</v>
      </c>
      <c r="O93" s="22">
        <f>+regcaraga!O92</f>
        <v>1572</v>
      </c>
      <c r="P93" s="22">
        <f t="shared" si="19"/>
        <v>128.6415711947627</v>
      </c>
      <c r="Q93" s="30" t="s">
        <v>124</v>
      </c>
    </row>
    <row r="94" spans="2:17" ht="15">
      <c r="B94" s="19">
        <f t="shared" si="21"/>
        <v>7</v>
      </c>
      <c r="C94" s="20" t="s">
        <v>48</v>
      </c>
      <c r="D94" s="20"/>
      <c r="E94" s="22">
        <f>+regcaraga!E93</f>
        <v>12</v>
      </c>
      <c r="F94" s="22">
        <f>+regcaraga!F93</f>
        <v>12</v>
      </c>
      <c r="G94" s="22">
        <f t="shared" si="16"/>
        <v>100</v>
      </c>
      <c r="H94" s="22">
        <f t="shared" si="17"/>
        <v>0</v>
      </c>
      <c r="I94" s="22">
        <f>+regcaraga!I93</f>
        <v>15</v>
      </c>
      <c r="J94" s="22">
        <f>+regcaraga!J93</f>
        <v>15</v>
      </c>
      <c r="K94" s="22">
        <f t="shared" si="20"/>
        <v>100</v>
      </c>
      <c r="L94" s="22">
        <f t="shared" si="18"/>
        <v>0</v>
      </c>
      <c r="M94" s="22">
        <f>+regcaraga!M93</f>
        <v>1625</v>
      </c>
      <c r="N94" s="22">
        <f>+regcaraga!N93</f>
        <v>1991</v>
      </c>
      <c r="O94" s="22">
        <f>+regcaraga!O93</f>
        <v>2099</v>
      </c>
      <c r="P94" s="22">
        <f t="shared" si="19"/>
        <v>129.16923076923078</v>
      </c>
      <c r="Q94" s="30" t="s">
        <v>124</v>
      </c>
    </row>
    <row r="95" spans="2:17" ht="15">
      <c r="B95" s="19">
        <f t="shared" si="21"/>
        <v>8</v>
      </c>
      <c r="C95" s="20" t="s">
        <v>20</v>
      </c>
      <c r="D95" s="20"/>
      <c r="E95" s="22">
        <f>+regcaraga!E95</f>
        <v>14</v>
      </c>
      <c r="F95" s="22">
        <f>+regcaraga!F95</f>
        <v>14</v>
      </c>
      <c r="G95" s="22">
        <f t="shared" si="16"/>
        <v>100</v>
      </c>
      <c r="H95" s="22">
        <f t="shared" si="17"/>
        <v>0</v>
      </c>
      <c r="I95" s="22">
        <f>+regcaraga!I95</f>
        <v>42</v>
      </c>
      <c r="J95" s="22">
        <f>+regcaraga!J95</f>
        <v>42</v>
      </c>
      <c r="K95" s="22">
        <f t="shared" si="20"/>
        <v>100</v>
      </c>
      <c r="L95" s="22">
        <f t="shared" si="18"/>
        <v>0</v>
      </c>
      <c r="M95" s="22">
        <f>+regcaraga!M95</f>
        <v>4417</v>
      </c>
      <c r="N95" s="22">
        <f>+regcaraga!N95</f>
        <v>5818</v>
      </c>
      <c r="O95" s="22">
        <f>+regcaraga!O95</f>
        <v>6028</v>
      </c>
      <c r="P95" s="22">
        <f t="shared" si="19"/>
        <v>136.47271904007246</v>
      </c>
      <c r="Q95" s="30" t="s">
        <v>124</v>
      </c>
    </row>
    <row r="96" spans="2:17" ht="15">
      <c r="B96" s="19">
        <f t="shared" si="21"/>
        <v>9</v>
      </c>
      <c r="C96" s="41" t="s">
        <v>125</v>
      </c>
      <c r="D96" s="20"/>
      <c r="E96" s="22">
        <f>+regcaraga!E94</f>
        <v>11</v>
      </c>
      <c r="F96" s="22">
        <f>+regcaraga!F94</f>
        <v>11</v>
      </c>
      <c r="G96" s="22">
        <f t="shared" si="16"/>
        <v>100</v>
      </c>
      <c r="H96" s="22">
        <f t="shared" si="17"/>
        <v>0</v>
      </c>
      <c r="I96" s="22">
        <f>+regcaraga!I94</f>
        <v>19</v>
      </c>
      <c r="J96" s="22">
        <f>+regcaraga!J94</f>
        <v>19</v>
      </c>
      <c r="K96" s="22">
        <f t="shared" si="20"/>
        <v>100</v>
      </c>
      <c r="L96" s="22">
        <f t="shared" si="18"/>
        <v>0</v>
      </c>
      <c r="M96" s="22">
        <f>+regcaraga!M94</f>
        <v>1986</v>
      </c>
      <c r="N96" s="22">
        <f>+regcaraga!N94</f>
        <v>2771</v>
      </c>
      <c r="O96" s="22">
        <f>+regcaraga!O94</f>
        <v>2869</v>
      </c>
      <c r="P96" s="22">
        <f t="shared" si="19"/>
        <v>144.4612286002014</v>
      </c>
      <c r="Q96" s="30" t="s">
        <v>124</v>
      </c>
    </row>
    <row r="97" spans="2:17" ht="15.75" thickBot="1">
      <c r="B97" s="19"/>
      <c r="C97" s="20"/>
      <c r="D97" s="20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3"/>
    </row>
    <row r="98" spans="2:17" ht="15.75" thickBot="1">
      <c r="B98" s="24"/>
      <c r="C98" s="25" t="s">
        <v>73</v>
      </c>
      <c r="D98" s="25"/>
      <c r="E98" s="27">
        <f>SUM(E88:E97)</f>
        <v>132</v>
      </c>
      <c r="F98" s="27">
        <f>SUM(F86:F97)</f>
        <v>132</v>
      </c>
      <c r="G98" s="27">
        <f>+F98/E98*100</f>
        <v>100</v>
      </c>
      <c r="H98" s="27">
        <f>SUM(H86:H97)</f>
        <v>0</v>
      </c>
      <c r="I98" s="27">
        <f>SUM(I86:I97)</f>
        <v>238</v>
      </c>
      <c r="J98" s="27">
        <f>SUM(J86:J97)</f>
        <v>238</v>
      </c>
      <c r="K98" s="27">
        <f>+J98/I98*100</f>
        <v>100</v>
      </c>
      <c r="L98" s="27">
        <f>SUM(L86:L97)</f>
        <v>0</v>
      </c>
      <c r="M98" s="27">
        <f>SUM(M88:M97)</f>
        <v>25529</v>
      </c>
      <c r="N98" s="27">
        <f>SUM(N88:N97)</f>
        <v>34362</v>
      </c>
      <c r="O98" s="27">
        <f>SUM(O86:O97)</f>
        <v>36040</v>
      </c>
      <c r="P98" s="27">
        <f>+O98/M98*100</f>
        <v>141.17278389282777</v>
      </c>
      <c r="Q98" s="31"/>
    </row>
    <row r="99" spans="2:12" ht="15">
      <c r="B99" s="371" t="s">
        <v>111</v>
      </c>
      <c r="C99" s="371"/>
      <c r="D99" s="371"/>
      <c r="E99" s="371"/>
      <c r="F99" s="371"/>
      <c r="G99" s="371"/>
      <c r="H99" s="371"/>
      <c r="I99" s="3"/>
      <c r="J99" s="3"/>
      <c r="K99" s="3"/>
      <c r="L99" s="3"/>
    </row>
    <row r="100" spans="2:17" ht="15">
      <c r="B100" s="371"/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</row>
    <row r="101" spans="1:17" ht="15">
      <c r="A101" s="371"/>
      <c r="B101" s="371"/>
      <c r="C101" s="371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</row>
    <row r="102" spans="2:17" ht="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87"/>
      <c r="O102" s="3"/>
      <c r="P102" s="3"/>
      <c r="Q102" s="3"/>
    </row>
    <row r="103" spans="2:16" ht="16.5" thickBot="1">
      <c r="B103" s="2" t="s">
        <v>126</v>
      </c>
      <c r="M103" s="382"/>
      <c r="N103" s="382"/>
      <c r="O103" s="382"/>
      <c r="P103" s="42"/>
    </row>
    <row r="104" spans="2:17" ht="15">
      <c r="B104" s="372" t="s">
        <v>113</v>
      </c>
      <c r="C104" s="373"/>
      <c r="D104" s="6"/>
      <c r="E104" s="378" t="s">
        <v>103</v>
      </c>
      <c r="F104" s="379"/>
      <c r="G104" s="379"/>
      <c r="H104" s="380"/>
      <c r="I104" s="378" t="s">
        <v>67</v>
      </c>
      <c r="J104" s="379"/>
      <c r="K104" s="379"/>
      <c r="L104" s="380"/>
      <c r="M104" s="381" t="s">
        <v>104</v>
      </c>
      <c r="N104" s="381"/>
      <c r="O104" s="381"/>
      <c r="P104" s="381"/>
      <c r="Q104" s="7" t="s">
        <v>111</v>
      </c>
    </row>
    <row r="105" spans="2:17" ht="15">
      <c r="B105" s="374"/>
      <c r="C105" s="375"/>
      <c r="D105" s="8"/>
      <c r="E105" s="367" t="s">
        <v>68</v>
      </c>
      <c r="F105" s="369" t="s">
        <v>69</v>
      </c>
      <c r="G105" s="369"/>
      <c r="H105" s="365" t="s">
        <v>70</v>
      </c>
      <c r="I105" s="367" t="s">
        <v>68</v>
      </c>
      <c r="J105" s="369" t="s">
        <v>69</v>
      </c>
      <c r="K105" s="369"/>
      <c r="L105" s="365" t="s">
        <v>70</v>
      </c>
      <c r="M105" s="313" t="s">
        <v>147</v>
      </c>
      <c r="N105" s="300" t="s">
        <v>107</v>
      </c>
      <c r="O105" s="301"/>
      <c r="P105" s="302"/>
      <c r="Q105" s="9" t="s">
        <v>114</v>
      </c>
    </row>
    <row r="106" spans="2:17" ht="23.25" thickBot="1">
      <c r="B106" s="376"/>
      <c r="C106" s="377"/>
      <c r="D106" s="10"/>
      <c r="E106" s="368"/>
      <c r="F106" s="11" t="s">
        <v>109</v>
      </c>
      <c r="G106" s="12" t="s">
        <v>71</v>
      </c>
      <c r="H106" s="366"/>
      <c r="I106" s="368"/>
      <c r="J106" s="11" t="s">
        <v>109</v>
      </c>
      <c r="K106" s="12" t="s">
        <v>71</v>
      </c>
      <c r="L106" s="366"/>
      <c r="M106" s="314"/>
      <c r="N106" s="297" t="s">
        <v>156</v>
      </c>
      <c r="O106" s="297" t="s">
        <v>157</v>
      </c>
      <c r="P106" s="298" t="s">
        <v>71</v>
      </c>
      <c r="Q106" s="13" t="s">
        <v>115</v>
      </c>
    </row>
    <row r="107" spans="2:17" ht="15">
      <c r="B107" s="19">
        <v>1</v>
      </c>
      <c r="C107" s="20" t="s">
        <v>47</v>
      </c>
      <c r="D107" s="20"/>
      <c r="E107" s="22">
        <f>+regcaraga!E63</f>
        <v>12</v>
      </c>
      <c r="F107" s="22">
        <f>+regcaraga!F63</f>
        <v>12</v>
      </c>
      <c r="G107" s="22">
        <f t="shared" si="16"/>
        <v>100</v>
      </c>
      <c r="H107" s="22">
        <f t="shared" si="17"/>
        <v>0</v>
      </c>
      <c r="I107" s="22">
        <f>+regcaraga!I63</f>
        <v>16</v>
      </c>
      <c r="J107" s="22">
        <f>+regcaraga!J63</f>
        <v>16</v>
      </c>
      <c r="K107" s="22">
        <f>+'[1]surneco'!K11</f>
        <v>28.57142857142857</v>
      </c>
      <c r="L107" s="22">
        <f aca="true" t="shared" si="22" ref="L107:L118">+I107-J107</f>
        <v>0</v>
      </c>
      <c r="M107" s="22">
        <f>+regcaraga!M63</f>
        <v>3415</v>
      </c>
      <c r="N107" s="22">
        <f>+regcaraga!N63</f>
        <v>2977</v>
      </c>
      <c r="O107" s="22">
        <f>+regcaraga!O63</f>
        <v>3061</v>
      </c>
      <c r="P107" s="22">
        <f t="shared" si="19"/>
        <v>89.63396778916545</v>
      </c>
      <c r="Q107" s="30" t="s">
        <v>127</v>
      </c>
    </row>
    <row r="108" spans="2:17" ht="15">
      <c r="B108" s="19">
        <f aca="true" t="shared" si="23" ref="B108:B118">B107+1</f>
        <v>2</v>
      </c>
      <c r="C108" s="20" t="s">
        <v>9</v>
      </c>
      <c r="D108" s="20"/>
      <c r="E108" s="22">
        <f>+regcaraga!E64</f>
        <v>9</v>
      </c>
      <c r="F108" s="22">
        <f>+regcaraga!F64</f>
        <v>9</v>
      </c>
      <c r="G108" s="22">
        <f t="shared" si="16"/>
        <v>100</v>
      </c>
      <c r="H108" s="22">
        <f t="shared" si="17"/>
        <v>0</v>
      </c>
      <c r="I108" s="22">
        <f>+regcaraga!I64</f>
        <v>10</v>
      </c>
      <c r="J108" s="22">
        <f>+regcaraga!J64</f>
        <v>7</v>
      </c>
      <c r="K108" s="22">
        <f>+'[1]surneco'!K12</f>
        <v>75</v>
      </c>
      <c r="L108" s="22">
        <f t="shared" si="22"/>
        <v>3</v>
      </c>
      <c r="M108" s="22">
        <f>+regcaraga!M64</f>
        <v>3107</v>
      </c>
      <c r="N108" s="22">
        <f>+regcaraga!N64</f>
        <v>3250</v>
      </c>
      <c r="O108" s="22">
        <f>+regcaraga!O64</f>
        <v>3348</v>
      </c>
      <c r="P108" s="22">
        <f t="shared" si="19"/>
        <v>107.75667846797555</v>
      </c>
      <c r="Q108" s="30" t="s">
        <v>127</v>
      </c>
    </row>
    <row r="109" spans="2:17" ht="15">
      <c r="B109" s="19">
        <f t="shared" si="23"/>
        <v>3</v>
      </c>
      <c r="C109" s="20" t="s">
        <v>10</v>
      </c>
      <c r="D109" s="20"/>
      <c r="E109" s="22">
        <f>+regcaraga!E65</f>
        <v>14</v>
      </c>
      <c r="F109" s="22">
        <f>+regcaraga!F65</f>
        <v>14</v>
      </c>
      <c r="G109" s="22">
        <f t="shared" si="16"/>
        <v>100</v>
      </c>
      <c r="H109" s="22">
        <f t="shared" si="17"/>
        <v>0</v>
      </c>
      <c r="I109" s="22">
        <f>+regcaraga!I65</f>
        <v>31</v>
      </c>
      <c r="J109" s="22">
        <f>+regcaraga!J65</f>
        <v>27</v>
      </c>
      <c r="K109" s="22">
        <f>+'[1]surneco'!K13</f>
        <v>50</v>
      </c>
      <c r="L109" s="22">
        <f t="shared" si="22"/>
        <v>4</v>
      </c>
      <c r="M109" s="22">
        <f>+regcaraga!M65</f>
        <v>7357</v>
      </c>
      <c r="N109" s="22">
        <f>+regcaraga!N65</f>
        <v>6864</v>
      </c>
      <c r="O109" s="22">
        <f>+regcaraga!O65</f>
        <v>7061</v>
      </c>
      <c r="P109" s="22">
        <f t="shared" si="19"/>
        <v>95.9766209052603</v>
      </c>
      <c r="Q109" s="30" t="s">
        <v>127</v>
      </c>
    </row>
    <row r="110" spans="2:17" ht="15">
      <c r="B110" s="19">
        <f t="shared" si="23"/>
        <v>4</v>
      </c>
      <c r="C110" s="20" t="s">
        <v>43</v>
      </c>
      <c r="D110" s="20"/>
      <c r="E110" s="22">
        <f>+regcaraga!E66</f>
        <v>13</v>
      </c>
      <c r="F110" s="22">
        <f>+regcaraga!F66</f>
        <v>13</v>
      </c>
      <c r="G110" s="22">
        <f t="shared" si="16"/>
        <v>100</v>
      </c>
      <c r="H110" s="22">
        <f t="shared" si="17"/>
        <v>0</v>
      </c>
      <c r="I110" s="22">
        <f>+regcaraga!I66</f>
        <v>34</v>
      </c>
      <c r="J110" s="22">
        <f>+regcaraga!J66</f>
        <v>24</v>
      </c>
      <c r="K110" s="22">
        <f>+'[1]surneco'!K14</f>
        <v>50</v>
      </c>
      <c r="L110" s="22">
        <f t="shared" si="22"/>
        <v>10</v>
      </c>
      <c r="M110" s="22">
        <f>+regcaraga!M66</f>
        <v>4532</v>
      </c>
      <c r="N110" s="22">
        <f>+regcaraga!N66</f>
        <v>4241</v>
      </c>
      <c r="O110" s="22">
        <f>+regcaraga!O66</f>
        <v>4329</v>
      </c>
      <c r="P110" s="22">
        <f t="shared" si="19"/>
        <v>95.5207413945278</v>
      </c>
      <c r="Q110" s="30" t="s">
        <v>127</v>
      </c>
    </row>
    <row r="111" spans="2:17" ht="15">
      <c r="B111" s="19">
        <f t="shared" si="23"/>
        <v>5</v>
      </c>
      <c r="C111" s="20" t="s">
        <v>11</v>
      </c>
      <c r="D111" s="20"/>
      <c r="E111" s="22">
        <f>+regcaraga!E67</f>
        <v>21</v>
      </c>
      <c r="F111" s="22">
        <f>+regcaraga!F67</f>
        <v>21</v>
      </c>
      <c r="G111" s="22">
        <f t="shared" si="16"/>
        <v>100</v>
      </c>
      <c r="H111" s="22">
        <f t="shared" si="17"/>
        <v>0</v>
      </c>
      <c r="I111" s="22">
        <f>+regcaraga!I67</f>
        <v>29</v>
      </c>
      <c r="J111" s="22">
        <f>+regcaraga!J67</f>
        <v>20</v>
      </c>
      <c r="K111" s="22">
        <f>+'[1]surneco'!K15</f>
        <v>25</v>
      </c>
      <c r="L111" s="22">
        <f t="shared" si="22"/>
        <v>9</v>
      </c>
      <c r="M111" s="22">
        <f>+regcaraga!M67</f>
        <v>5975</v>
      </c>
      <c r="N111" s="22">
        <f>+regcaraga!N67</f>
        <v>6198</v>
      </c>
      <c r="O111" s="22">
        <f>+regcaraga!O67</f>
        <v>6152</v>
      </c>
      <c r="P111" s="22">
        <f t="shared" si="19"/>
        <v>102.9623430962343</v>
      </c>
      <c r="Q111" s="30" t="s">
        <v>127</v>
      </c>
    </row>
    <row r="112" spans="2:17" ht="15">
      <c r="B112" s="19">
        <f t="shared" si="23"/>
        <v>6</v>
      </c>
      <c r="C112" s="20" t="s">
        <v>83</v>
      </c>
      <c r="D112" s="20"/>
      <c r="E112" s="22">
        <f>+regcaraga!E68</f>
        <v>14</v>
      </c>
      <c r="F112" s="22">
        <f>+regcaraga!F68</f>
        <v>14</v>
      </c>
      <c r="G112" s="22">
        <f t="shared" si="16"/>
        <v>100</v>
      </c>
      <c r="H112" s="22">
        <f t="shared" si="17"/>
        <v>0</v>
      </c>
      <c r="I112" s="22">
        <f>+regcaraga!I68</f>
        <v>32</v>
      </c>
      <c r="J112" s="22">
        <f>+regcaraga!J68</f>
        <v>30</v>
      </c>
      <c r="K112" s="22">
        <f>+'[1]surneco'!K16</f>
        <v>0</v>
      </c>
      <c r="L112" s="22">
        <f t="shared" si="22"/>
        <v>2</v>
      </c>
      <c r="M112" s="22">
        <f>+regcaraga!M68</f>
        <v>3995</v>
      </c>
      <c r="N112" s="22">
        <f>+regcaraga!N68</f>
        <v>4719</v>
      </c>
      <c r="O112" s="22">
        <f>+regcaraga!O68</f>
        <v>5058</v>
      </c>
      <c r="P112" s="22">
        <f t="shared" si="19"/>
        <v>126.60826032540675</v>
      </c>
      <c r="Q112" s="30" t="s">
        <v>127</v>
      </c>
    </row>
    <row r="113" spans="2:17" ht="15">
      <c r="B113" s="19">
        <f t="shared" si="23"/>
        <v>7</v>
      </c>
      <c r="C113" s="20" t="s">
        <v>12</v>
      </c>
      <c r="D113" s="20"/>
      <c r="E113" s="22">
        <f>+regcaraga!E69</f>
        <v>20</v>
      </c>
      <c r="F113" s="22">
        <f>+regcaraga!F69</f>
        <v>20</v>
      </c>
      <c r="G113" s="22">
        <f t="shared" si="16"/>
        <v>100</v>
      </c>
      <c r="H113" s="22">
        <f t="shared" si="17"/>
        <v>0</v>
      </c>
      <c r="I113" s="22">
        <f>+regcaraga!I69</f>
        <v>17</v>
      </c>
      <c r="J113" s="22">
        <f>+regcaraga!J69</f>
        <v>8</v>
      </c>
      <c r="K113" s="22">
        <f>+'[1]surneco'!K17</f>
        <v>33.33333333333333</v>
      </c>
      <c r="L113" s="22">
        <f t="shared" si="22"/>
        <v>9</v>
      </c>
      <c r="M113" s="22">
        <f>+regcaraga!M69</f>
        <v>5922</v>
      </c>
      <c r="N113" s="22">
        <f>+regcaraga!N69</f>
        <v>6238</v>
      </c>
      <c r="O113" s="22">
        <f>+regcaraga!O69</f>
        <v>6475</v>
      </c>
      <c r="P113" s="22">
        <f t="shared" si="19"/>
        <v>109.33806146572105</v>
      </c>
      <c r="Q113" s="30" t="s">
        <v>127</v>
      </c>
    </row>
    <row r="114" spans="2:17" ht="15">
      <c r="B114" s="19">
        <f t="shared" si="23"/>
        <v>8</v>
      </c>
      <c r="C114" s="36" t="s">
        <v>84</v>
      </c>
      <c r="D114" s="20"/>
      <c r="E114" s="22">
        <f>+regcaraga!E70</f>
        <v>11</v>
      </c>
      <c r="F114" s="22">
        <f>+regcaraga!F70</f>
        <v>11</v>
      </c>
      <c r="G114" s="22">
        <f t="shared" si="16"/>
        <v>100</v>
      </c>
      <c r="H114" s="22">
        <f t="shared" si="17"/>
        <v>0</v>
      </c>
      <c r="I114" s="22">
        <f>+regcaraga!I70</f>
        <v>12</v>
      </c>
      <c r="J114" s="22">
        <f>+regcaraga!J70</f>
        <v>12</v>
      </c>
      <c r="K114" s="22">
        <f>+'[1]surneco'!K18</f>
        <v>25</v>
      </c>
      <c r="L114" s="22">
        <f t="shared" si="22"/>
        <v>0</v>
      </c>
      <c r="M114" s="22">
        <f>+regcaraga!M70</f>
        <v>3256</v>
      </c>
      <c r="N114" s="22">
        <f>+regcaraga!N70</f>
        <v>3334</v>
      </c>
      <c r="O114" s="22">
        <f>+regcaraga!O70</f>
        <v>3658</v>
      </c>
      <c r="P114" s="22">
        <f t="shared" si="19"/>
        <v>112.34643734643734</v>
      </c>
      <c r="Q114" s="30" t="s">
        <v>127</v>
      </c>
    </row>
    <row r="115" spans="2:17" ht="15">
      <c r="B115" s="19">
        <f t="shared" si="23"/>
        <v>9</v>
      </c>
      <c r="C115" s="20" t="s">
        <v>13</v>
      </c>
      <c r="D115" s="20"/>
      <c r="E115" s="22">
        <f>+regcaraga!E71</f>
        <v>12</v>
      </c>
      <c r="F115" s="22">
        <f>+regcaraga!F71</f>
        <v>12</v>
      </c>
      <c r="G115" s="22">
        <f t="shared" si="16"/>
        <v>100</v>
      </c>
      <c r="H115" s="22">
        <f t="shared" si="17"/>
        <v>0</v>
      </c>
      <c r="I115" s="22">
        <f>+regcaraga!I71</f>
        <v>25</v>
      </c>
      <c r="J115" s="22">
        <f>+regcaraga!J71</f>
        <v>24</v>
      </c>
      <c r="K115" s="22">
        <f>+'[1]surneco'!K19</f>
        <v>14.285714285714285</v>
      </c>
      <c r="L115" s="22">
        <f t="shared" si="22"/>
        <v>1</v>
      </c>
      <c r="M115" s="22">
        <f>+regcaraga!M71</f>
        <v>2920</v>
      </c>
      <c r="N115" s="22">
        <f>+regcaraga!N71</f>
        <v>3601</v>
      </c>
      <c r="O115" s="22">
        <f>+regcaraga!O71</f>
        <v>3655</v>
      </c>
      <c r="P115" s="22">
        <f t="shared" si="19"/>
        <v>125.17123287671232</v>
      </c>
      <c r="Q115" s="30" t="s">
        <v>127</v>
      </c>
    </row>
    <row r="116" spans="2:17" ht="15">
      <c r="B116" s="19">
        <f t="shared" si="23"/>
        <v>10</v>
      </c>
      <c r="C116" s="41" t="s">
        <v>128</v>
      </c>
      <c r="D116" s="20"/>
      <c r="E116" s="22">
        <f>+regcaraga!E72</f>
        <v>54</v>
      </c>
      <c r="F116" s="22">
        <f>+regcaraga!F72</f>
        <v>54</v>
      </c>
      <c r="G116" s="22">
        <f t="shared" si="16"/>
        <v>100</v>
      </c>
      <c r="H116" s="22">
        <f t="shared" si="17"/>
        <v>0</v>
      </c>
      <c r="I116" s="22">
        <f>+regcaraga!I72</f>
        <v>114</v>
      </c>
      <c r="J116" s="22">
        <f>+regcaraga!J72</f>
        <v>108</v>
      </c>
      <c r="K116" s="22">
        <f>+'[1]surneco'!K20</f>
        <v>41.66666666666667</v>
      </c>
      <c r="L116" s="22">
        <f t="shared" si="22"/>
        <v>6</v>
      </c>
      <c r="M116" s="22">
        <f>+regcaraga!M72</f>
        <v>35784</v>
      </c>
      <c r="N116" s="22">
        <f>+regcaraga!N72</f>
        <v>44213</v>
      </c>
      <c r="O116" s="22">
        <f>+regcaraga!O72</f>
        <v>45323</v>
      </c>
      <c r="P116" s="22">
        <f t="shared" si="19"/>
        <v>126.65716521350323</v>
      </c>
      <c r="Q116" s="30" t="s">
        <v>127</v>
      </c>
    </row>
    <row r="117" spans="2:17" ht="15">
      <c r="B117" s="19">
        <f t="shared" si="23"/>
        <v>11</v>
      </c>
      <c r="C117" s="20" t="s">
        <v>15</v>
      </c>
      <c r="D117" s="20"/>
      <c r="E117" s="22">
        <f>+regcaraga!E73</f>
        <v>14</v>
      </c>
      <c r="F117" s="22">
        <f>+regcaraga!F73</f>
        <v>14</v>
      </c>
      <c r="G117" s="22">
        <f t="shared" si="16"/>
        <v>100</v>
      </c>
      <c r="H117" s="22">
        <f t="shared" si="17"/>
        <v>0</v>
      </c>
      <c r="I117" s="22">
        <f>+regcaraga!I73</f>
        <v>28</v>
      </c>
      <c r="J117" s="22">
        <f>+regcaraga!J73</f>
        <v>25</v>
      </c>
      <c r="K117" s="22">
        <f>+'[1]surneco'!K21</f>
        <v>83.33333333333334</v>
      </c>
      <c r="L117" s="22">
        <f t="shared" si="22"/>
        <v>3</v>
      </c>
      <c r="M117" s="22">
        <f>+regcaraga!M73</f>
        <v>3779</v>
      </c>
      <c r="N117" s="22">
        <f>+regcaraga!N73</f>
        <v>3723</v>
      </c>
      <c r="O117" s="22">
        <f>+regcaraga!O73</f>
        <v>3834</v>
      </c>
      <c r="P117" s="22">
        <f t="shared" si="19"/>
        <v>101.45541148451971</v>
      </c>
      <c r="Q117" s="30" t="s">
        <v>127</v>
      </c>
    </row>
    <row r="118" spans="2:17" ht="15">
      <c r="B118" s="19">
        <f t="shared" si="23"/>
        <v>12</v>
      </c>
      <c r="C118" s="20" t="s">
        <v>16</v>
      </c>
      <c r="D118" s="20"/>
      <c r="E118" s="22">
        <f>+regcaraga!E74</f>
        <v>9</v>
      </c>
      <c r="F118" s="22">
        <f>+regcaraga!F74</f>
        <v>9</v>
      </c>
      <c r="G118" s="22">
        <f t="shared" si="16"/>
        <v>100</v>
      </c>
      <c r="H118" s="22">
        <f t="shared" si="17"/>
        <v>0</v>
      </c>
      <c r="I118" s="22">
        <f>+regcaraga!I74</f>
        <v>16</v>
      </c>
      <c r="J118" s="22">
        <f>+regcaraga!J74</f>
        <v>13</v>
      </c>
      <c r="K118" s="22">
        <f>+'[1]surneco'!K22</f>
        <v>28.57142857142857</v>
      </c>
      <c r="L118" s="22">
        <f t="shared" si="22"/>
        <v>3</v>
      </c>
      <c r="M118" s="22">
        <f>+regcaraga!M74</f>
        <v>3243</v>
      </c>
      <c r="N118" s="22">
        <f>+regcaraga!N74</f>
        <v>3633</v>
      </c>
      <c r="O118" s="22">
        <f>+regcaraga!O74</f>
        <v>3760</v>
      </c>
      <c r="P118" s="22">
        <f t="shared" si="19"/>
        <v>115.94202898550725</v>
      </c>
      <c r="Q118" s="30" t="s">
        <v>127</v>
      </c>
    </row>
    <row r="119" spans="2:17" ht="15.75" thickBot="1">
      <c r="B119" s="19"/>
      <c r="C119" s="20"/>
      <c r="D119" s="2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3"/>
    </row>
    <row r="120" spans="2:17" ht="15.75" thickBot="1">
      <c r="B120" s="24"/>
      <c r="C120" s="25" t="s">
        <v>73</v>
      </c>
      <c r="D120" s="25"/>
      <c r="E120" s="27">
        <f>SUM(E107:E119)</f>
        <v>203</v>
      </c>
      <c r="F120" s="27">
        <f>SUM(F107:F119)</f>
        <v>203</v>
      </c>
      <c r="G120" s="27">
        <f>+F120/E120*100</f>
        <v>100</v>
      </c>
      <c r="H120" s="27">
        <f>SUM(H107:H119)</f>
        <v>0</v>
      </c>
      <c r="I120" s="27">
        <f>SUM(I107:I119)</f>
        <v>364</v>
      </c>
      <c r="J120" s="27">
        <f>SUM(J107:J119)</f>
        <v>314</v>
      </c>
      <c r="K120" s="27">
        <f>+J120/I120*100</f>
        <v>86.26373626373626</v>
      </c>
      <c r="L120" s="27">
        <f>SUM(L107:L119)</f>
        <v>50</v>
      </c>
      <c r="M120" s="27">
        <f>SUM(M107:M119)</f>
        <v>83285</v>
      </c>
      <c r="N120" s="27">
        <f>SUM(N107:N119)</f>
        <v>92991</v>
      </c>
      <c r="O120" s="27">
        <f>SUM(O107:O119)</f>
        <v>95714</v>
      </c>
      <c r="P120" s="27">
        <f>+O120/M120*100</f>
        <v>114.92345560425046</v>
      </c>
      <c r="Q120" s="31"/>
    </row>
    <row r="121" spans="2:12" ht="15">
      <c r="B121" s="371" t="s">
        <v>111</v>
      </c>
      <c r="C121" s="371"/>
      <c r="D121" s="371"/>
      <c r="E121" s="371"/>
      <c r="F121" s="371"/>
      <c r="G121" s="371"/>
      <c r="H121" s="371"/>
      <c r="I121" s="3"/>
      <c r="J121" s="3"/>
      <c r="K121" s="3"/>
      <c r="L121" s="3"/>
    </row>
    <row r="122" spans="2:17" ht="15">
      <c r="B122" s="371"/>
      <c r="C122" s="371"/>
      <c r="D122" s="371"/>
      <c r="E122" s="371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</row>
    <row r="123" spans="1:17" ht="15">
      <c r="A123" s="371"/>
      <c r="B123" s="371"/>
      <c r="C123" s="371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</row>
    <row r="124" spans="2:17" ht="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87"/>
      <c r="O124" s="3"/>
      <c r="P124" s="3"/>
      <c r="Q124" s="3"/>
    </row>
    <row r="125" spans="2:16" ht="16.5" thickBot="1">
      <c r="B125" s="2" t="s">
        <v>129</v>
      </c>
      <c r="M125" s="382"/>
      <c r="N125" s="382"/>
      <c r="O125" s="382"/>
      <c r="P125" s="1"/>
    </row>
    <row r="126" spans="2:17" ht="15">
      <c r="B126" s="372" t="s">
        <v>113</v>
      </c>
      <c r="C126" s="373"/>
      <c r="D126" s="6"/>
      <c r="E126" s="378" t="s">
        <v>103</v>
      </c>
      <c r="F126" s="379"/>
      <c r="G126" s="379"/>
      <c r="H126" s="380"/>
      <c r="I126" s="378" t="s">
        <v>67</v>
      </c>
      <c r="J126" s="379"/>
      <c r="K126" s="379"/>
      <c r="L126" s="380"/>
      <c r="M126" s="381" t="s">
        <v>104</v>
      </c>
      <c r="N126" s="381"/>
      <c r="O126" s="381"/>
      <c r="P126" s="381"/>
      <c r="Q126" s="7" t="s">
        <v>111</v>
      </c>
    </row>
    <row r="127" spans="2:17" ht="15">
      <c r="B127" s="374"/>
      <c r="C127" s="375"/>
      <c r="D127" s="8"/>
      <c r="E127" s="367" t="s">
        <v>68</v>
      </c>
      <c r="F127" s="369" t="s">
        <v>69</v>
      </c>
      <c r="G127" s="369"/>
      <c r="H127" s="365" t="s">
        <v>70</v>
      </c>
      <c r="I127" s="367" t="s">
        <v>68</v>
      </c>
      <c r="J127" s="369" t="s">
        <v>69</v>
      </c>
      <c r="K127" s="369"/>
      <c r="L127" s="365" t="s">
        <v>70</v>
      </c>
      <c r="M127" s="313" t="s">
        <v>147</v>
      </c>
      <c r="N127" s="300" t="s">
        <v>107</v>
      </c>
      <c r="O127" s="301"/>
      <c r="P127" s="302"/>
      <c r="Q127" s="9" t="s">
        <v>114</v>
      </c>
    </row>
    <row r="128" spans="2:17" ht="23.25" thickBot="1">
      <c r="B128" s="376"/>
      <c r="C128" s="377"/>
      <c r="D128" s="10"/>
      <c r="E128" s="368"/>
      <c r="F128" s="11" t="s">
        <v>109</v>
      </c>
      <c r="G128" s="12" t="s">
        <v>71</v>
      </c>
      <c r="H128" s="366"/>
      <c r="I128" s="368"/>
      <c r="J128" s="11" t="s">
        <v>109</v>
      </c>
      <c r="K128" s="12" t="s">
        <v>71</v>
      </c>
      <c r="L128" s="366"/>
      <c r="M128" s="314"/>
      <c r="N128" s="297" t="s">
        <v>156</v>
      </c>
      <c r="O128" s="297" t="s">
        <v>157</v>
      </c>
      <c r="P128" s="298" t="s">
        <v>71</v>
      </c>
      <c r="Q128" s="13" t="s">
        <v>115</v>
      </c>
    </row>
    <row r="129" spans="2:17" ht="15">
      <c r="B129" s="14">
        <v>1</v>
      </c>
      <c r="C129" s="15" t="s">
        <v>91</v>
      </c>
      <c r="D129" s="15"/>
      <c r="E129" s="17">
        <f>+regcaraga!E108</f>
        <v>27</v>
      </c>
      <c r="F129" s="17">
        <f>+regcaraga!F108</f>
        <v>27</v>
      </c>
      <c r="G129" s="22">
        <f aca="true" t="shared" si="24" ref="G129:G135">+F129/E129*100</f>
        <v>100</v>
      </c>
      <c r="H129" s="22">
        <f aca="true" t="shared" si="25" ref="H129:H135">+E129-F129</f>
        <v>0</v>
      </c>
      <c r="I129" s="17">
        <f>+regcaraga!I108</f>
        <v>52</v>
      </c>
      <c r="J129" s="17">
        <f>+regcaraga!J108</f>
        <v>45</v>
      </c>
      <c r="K129" s="22">
        <f aca="true" t="shared" si="26" ref="K129:K135">+J129/I129*100</f>
        <v>86.53846153846155</v>
      </c>
      <c r="L129" s="22">
        <f aca="true" t="shared" si="27" ref="L129:L135">+I129-J129</f>
        <v>7</v>
      </c>
      <c r="M129" s="17">
        <f>+regcaraga!M108</f>
        <v>8588</v>
      </c>
      <c r="N129" s="17">
        <f>+regcaraga!N108</f>
        <v>5189</v>
      </c>
      <c r="O129" s="17">
        <f>+regcaraga!O108</f>
        <v>5515</v>
      </c>
      <c r="P129" s="22">
        <f aca="true" t="shared" si="28" ref="P129:P135">+O129/M129*100</f>
        <v>64.21751280857009</v>
      </c>
      <c r="Q129" s="29" t="s">
        <v>130</v>
      </c>
    </row>
    <row r="130" spans="2:17" ht="15">
      <c r="B130" s="19">
        <f aca="true" t="shared" si="29" ref="B130:B135">+B129+1</f>
        <v>2</v>
      </c>
      <c r="C130" s="20" t="s">
        <v>6</v>
      </c>
      <c r="D130" s="20"/>
      <c r="E130" s="22">
        <f>+regcaraga!E109</f>
        <v>14</v>
      </c>
      <c r="F130" s="22">
        <f>+regcaraga!F109</f>
        <v>14</v>
      </c>
      <c r="G130" s="22">
        <f t="shared" si="24"/>
        <v>100</v>
      </c>
      <c r="H130" s="22">
        <f t="shared" si="25"/>
        <v>0</v>
      </c>
      <c r="I130" s="22">
        <f>+regcaraga!I109</f>
        <v>49</v>
      </c>
      <c r="J130" s="22">
        <f>+regcaraga!J109</f>
        <v>46</v>
      </c>
      <c r="K130" s="22">
        <f t="shared" si="26"/>
        <v>93.87755102040816</v>
      </c>
      <c r="L130" s="22">
        <f t="shared" si="27"/>
        <v>3</v>
      </c>
      <c r="M130" s="22">
        <f>+regcaraga!M109</f>
        <v>3777</v>
      </c>
      <c r="N130" s="22">
        <f>+regcaraga!N109</f>
        <v>4168</v>
      </c>
      <c r="O130" s="22">
        <f>+regcaraga!O109</f>
        <v>4317</v>
      </c>
      <c r="P130" s="22">
        <f t="shared" si="28"/>
        <v>114.29706115965053</v>
      </c>
      <c r="Q130" s="30" t="s">
        <v>130</v>
      </c>
    </row>
    <row r="131" spans="2:17" ht="15">
      <c r="B131" s="19">
        <f t="shared" si="29"/>
        <v>3</v>
      </c>
      <c r="C131" s="20" t="s">
        <v>22</v>
      </c>
      <c r="D131" s="20"/>
      <c r="E131" s="22">
        <f>+regcaraga!E110</f>
        <v>12</v>
      </c>
      <c r="F131" s="22">
        <f>+regcaraga!F110</f>
        <v>12</v>
      </c>
      <c r="G131" s="22">
        <f t="shared" si="24"/>
        <v>100</v>
      </c>
      <c r="H131" s="22">
        <f t="shared" si="25"/>
        <v>0</v>
      </c>
      <c r="I131" s="22">
        <f>+regcaraga!I110</f>
        <v>14</v>
      </c>
      <c r="J131" s="22">
        <f>+regcaraga!J110</f>
        <v>13</v>
      </c>
      <c r="K131" s="22">
        <f t="shared" si="26"/>
        <v>92.85714285714286</v>
      </c>
      <c r="L131" s="22">
        <f t="shared" si="27"/>
        <v>1</v>
      </c>
      <c r="M131" s="22">
        <f>+regcaraga!M110</f>
        <v>2220</v>
      </c>
      <c r="N131" s="22">
        <f>+regcaraga!N110</f>
        <v>2326</v>
      </c>
      <c r="O131" s="22">
        <f>+regcaraga!O110</f>
        <v>2468</v>
      </c>
      <c r="P131" s="22">
        <f t="shared" si="28"/>
        <v>111.17117117117117</v>
      </c>
      <c r="Q131" s="30" t="s">
        <v>130</v>
      </c>
    </row>
    <row r="132" spans="2:17" ht="15">
      <c r="B132" s="19">
        <f t="shared" si="29"/>
        <v>4</v>
      </c>
      <c r="C132" s="20" t="s">
        <v>23</v>
      </c>
      <c r="D132" s="20"/>
      <c r="E132" s="22">
        <f>+regcaraga!E111</f>
        <v>16</v>
      </c>
      <c r="F132" s="22">
        <f>+regcaraga!F111</f>
        <v>16</v>
      </c>
      <c r="G132" s="22">
        <f t="shared" si="24"/>
        <v>100</v>
      </c>
      <c r="H132" s="22">
        <f t="shared" si="25"/>
        <v>0</v>
      </c>
      <c r="I132" s="22">
        <f>+regcaraga!I111</f>
        <v>37</v>
      </c>
      <c r="J132" s="22">
        <f>+regcaraga!J111</f>
        <v>33</v>
      </c>
      <c r="K132" s="22">
        <f t="shared" si="26"/>
        <v>89.1891891891892</v>
      </c>
      <c r="L132" s="22">
        <f t="shared" si="27"/>
        <v>4</v>
      </c>
      <c r="M132" s="22">
        <f>+regcaraga!M111</f>
        <v>4103</v>
      </c>
      <c r="N132" s="22">
        <f>+regcaraga!N111</f>
        <v>4441</v>
      </c>
      <c r="O132" s="22">
        <f>+regcaraga!O111</f>
        <v>4653</v>
      </c>
      <c r="P132" s="22">
        <f t="shared" si="28"/>
        <v>113.40482573726543</v>
      </c>
      <c r="Q132" s="30" t="s">
        <v>130</v>
      </c>
    </row>
    <row r="133" spans="2:17" ht="15">
      <c r="B133" s="19">
        <f t="shared" si="29"/>
        <v>5</v>
      </c>
      <c r="C133" s="20" t="s">
        <v>24</v>
      </c>
      <c r="D133" s="20"/>
      <c r="E133" s="22">
        <f>+regcaraga!E112</f>
        <v>10</v>
      </c>
      <c r="F133" s="22">
        <f>+regcaraga!F112</f>
        <v>10</v>
      </c>
      <c r="G133" s="22">
        <f t="shared" si="24"/>
        <v>100</v>
      </c>
      <c r="H133" s="22">
        <f t="shared" si="25"/>
        <v>0</v>
      </c>
      <c r="I133" s="22">
        <f>+regcaraga!I112</f>
        <v>9</v>
      </c>
      <c r="J133" s="22">
        <f>+regcaraga!J112</f>
        <v>6</v>
      </c>
      <c r="K133" s="22">
        <f t="shared" si="26"/>
        <v>66.66666666666666</v>
      </c>
      <c r="L133" s="22">
        <f t="shared" si="27"/>
        <v>3</v>
      </c>
      <c r="M133" s="22">
        <f>+regcaraga!M112</f>
        <v>2259</v>
      </c>
      <c r="N133" s="22">
        <f>+regcaraga!N112</f>
        <v>2440</v>
      </c>
      <c r="O133" s="22">
        <f>+regcaraga!O112</f>
        <v>2529</v>
      </c>
      <c r="P133" s="22">
        <f t="shared" si="28"/>
        <v>111.95219123505976</v>
      </c>
      <c r="Q133" s="30" t="s">
        <v>130</v>
      </c>
    </row>
    <row r="134" spans="2:17" ht="15">
      <c r="B134" s="19">
        <f t="shared" si="29"/>
        <v>6</v>
      </c>
      <c r="C134" s="20" t="s">
        <v>51</v>
      </c>
      <c r="D134" s="20"/>
      <c r="E134" s="22">
        <f>+regcaraga!E113</f>
        <v>12</v>
      </c>
      <c r="F134" s="22">
        <f>+regcaraga!F113</f>
        <v>12</v>
      </c>
      <c r="G134" s="22">
        <f t="shared" si="24"/>
        <v>100</v>
      </c>
      <c r="H134" s="22">
        <f t="shared" si="25"/>
        <v>0</v>
      </c>
      <c r="I134" s="22">
        <f>+regcaraga!I113</f>
        <v>21</v>
      </c>
      <c r="J134" s="22">
        <f>+regcaraga!J113</f>
        <v>19</v>
      </c>
      <c r="K134" s="22">
        <f t="shared" si="26"/>
        <v>90.47619047619048</v>
      </c>
      <c r="L134" s="22">
        <f t="shared" si="27"/>
        <v>2</v>
      </c>
      <c r="M134" s="22">
        <f>+regcaraga!M113</f>
        <v>5765</v>
      </c>
      <c r="N134" s="22">
        <f>+regcaraga!N113</f>
        <v>7215</v>
      </c>
      <c r="O134" s="22">
        <f>+regcaraga!O113</f>
        <v>7466</v>
      </c>
      <c r="P134" s="22">
        <f t="shared" si="28"/>
        <v>129.50563746747613</v>
      </c>
      <c r="Q134" s="30" t="s">
        <v>130</v>
      </c>
    </row>
    <row r="135" spans="2:17" ht="15">
      <c r="B135" s="19">
        <f t="shared" si="29"/>
        <v>7</v>
      </c>
      <c r="C135" s="20" t="s">
        <v>65</v>
      </c>
      <c r="D135" s="20"/>
      <c r="E135" s="22">
        <f>+regcaraga!E114</f>
        <v>9</v>
      </c>
      <c r="F135" s="22">
        <f>+regcaraga!F114</f>
        <v>9</v>
      </c>
      <c r="G135" s="22">
        <f t="shared" si="24"/>
        <v>100</v>
      </c>
      <c r="H135" s="22">
        <f t="shared" si="25"/>
        <v>0</v>
      </c>
      <c r="I135" s="22">
        <f>+regcaraga!I114</f>
        <v>15</v>
      </c>
      <c r="J135" s="22">
        <f>+regcaraga!J114</f>
        <v>11</v>
      </c>
      <c r="K135" s="22">
        <f t="shared" si="26"/>
        <v>73.33333333333333</v>
      </c>
      <c r="L135" s="22">
        <f t="shared" si="27"/>
        <v>4</v>
      </c>
      <c r="M135" s="22">
        <f>+regcaraga!M114</f>
        <v>1845</v>
      </c>
      <c r="N135" s="22">
        <f>+regcaraga!N114</f>
        <v>2097</v>
      </c>
      <c r="O135" s="22">
        <f>+regcaraga!O114</f>
        <v>2131</v>
      </c>
      <c r="P135" s="22">
        <f t="shared" si="28"/>
        <v>115.50135501355014</v>
      </c>
      <c r="Q135" s="30" t="s">
        <v>130</v>
      </c>
    </row>
    <row r="136" spans="2:17" ht="15.75" thickBot="1">
      <c r="B136" s="19"/>
      <c r="C136" s="20"/>
      <c r="D136" s="20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3"/>
    </row>
    <row r="137" spans="2:17" ht="15.75" thickBot="1">
      <c r="B137" s="24"/>
      <c r="C137" s="25" t="s">
        <v>73</v>
      </c>
      <c r="D137" s="25"/>
      <c r="E137" s="27">
        <f>SUM(E129:E136)</f>
        <v>100</v>
      </c>
      <c r="F137" s="27">
        <f>SUM(F129:F136)</f>
        <v>100</v>
      </c>
      <c r="G137" s="27">
        <f>+F137/E137*100</f>
        <v>100</v>
      </c>
      <c r="H137" s="27">
        <f>SUM(H129:H136)</f>
        <v>0</v>
      </c>
      <c r="I137" s="27">
        <f>SUM(I129:I136)</f>
        <v>197</v>
      </c>
      <c r="J137" s="27">
        <f>SUM(J129:J136)</f>
        <v>173</v>
      </c>
      <c r="K137" s="27">
        <f>+J137/I137*100</f>
        <v>87.81725888324873</v>
      </c>
      <c r="L137" s="27">
        <f>SUM(L129:L136)</f>
        <v>24</v>
      </c>
      <c r="M137" s="27">
        <f>SUM(M129:M136)</f>
        <v>28557</v>
      </c>
      <c r="N137" s="27">
        <f>SUM(N129:N136)</f>
        <v>27876</v>
      </c>
      <c r="O137" s="27">
        <f>SUM(O129:O136)</f>
        <v>29079</v>
      </c>
      <c r="P137" s="27">
        <f>+O137/M137*100</f>
        <v>101.82792310116608</v>
      </c>
      <c r="Q137" s="31"/>
    </row>
    <row r="138" spans="2:12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7" ht="15">
      <c r="B139" s="371"/>
      <c r="C139" s="371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</row>
    <row r="140" spans="1:17" ht="15">
      <c r="A140" s="371"/>
      <c r="B140" s="371"/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</row>
    <row r="141" spans="2:17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87"/>
      <c r="O141" s="3"/>
      <c r="P141" s="3"/>
      <c r="Q141" s="3"/>
    </row>
    <row r="142" spans="2:16" ht="16.5" thickBot="1">
      <c r="B142" s="2" t="s">
        <v>131</v>
      </c>
      <c r="M142" s="382"/>
      <c r="N142" s="382"/>
      <c r="O142" s="382"/>
      <c r="P142" s="1"/>
    </row>
    <row r="143" spans="2:17" ht="15">
      <c r="B143" s="372" t="s">
        <v>113</v>
      </c>
      <c r="C143" s="373"/>
      <c r="D143" s="6"/>
      <c r="E143" s="378" t="s">
        <v>103</v>
      </c>
      <c r="F143" s="379"/>
      <c r="G143" s="379"/>
      <c r="H143" s="380"/>
      <c r="I143" s="378" t="s">
        <v>67</v>
      </c>
      <c r="J143" s="379"/>
      <c r="K143" s="379"/>
      <c r="L143" s="380"/>
      <c r="M143" s="381" t="s">
        <v>104</v>
      </c>
      <c r="N143" s="381"/>
      <c r="O143" s="381"/>
      <c r="P143" s="381"/>
      <c r="Q143" s="7" t="s">
        <v>111</v>
      </c>
    </row>
    <row r="144" spans="2:17" ht="15">
      <c r="B144" s="374"/>
      <c r="C144" s="375"/>
      <c r="D144" s="8"/>
      <c r="E144" s="367" t="s">
        <v>68</v>
      </c>
      <c r="F144" s="369" t="s">
        <v>69</v>
      </c>
      <c r="G144" s="369"/>
      <c r="H144" s="365" t="s">
        <v>70</v>
      </c>
      <c r="I144" s="367" t="s">
        <v>68</v>
      </c>
      <c r="J144" s="369" t="s">
        <v>69</v>
      </c>
      <c r="K144" s="369"/>
      <c r="L144" s="365" t="s">
        <v>70</v>
      </c>
      <c r="M144" s="313" t="s">
        <v>147</v>
      </c>
      <c r="N144" s="300" t="s">
        <v>107</v>
      </c>
      <c r="O144" s="301"/>
      <c r="P144" s="302"/>
      <c r="Q144" s="9" t="s">
        <v>114</v>
      </c>
    </row>
    <row r="145" spans="2:17" ht="23.25" thickBot="1">
      <c r="B145" s="376"/>
      <c r="C145" s="377"/>
      <c r="D145" s="10"/>
      <c r="E145" s="368"/>
      <c r="F145" s="11" t="s">
        <v>109</v>
      </c>
      <c r="G145" s="12" t="s">
        <v>71</v>
      </c>
      <c r="H145" s="366"/>
      <c r="I145" s="368"/>
      <c r="J145" s="11" t="s">
        <v>109</v>
      </c>
      <c r="K145" s="12" t="s">
        <v>71</v>
      </c>
      <c r="L145" s="366"/>
      <c r="M145" s="314"/>
      <c r="N145" s="297" t="s">
        <v>156</v>
      </c>
      <c r="O145" s="297" t="s">
        <v>157</v>
      </c>
      <c r="P145" s="298" t="s">
        <v>71</v>
      </c>
      <c r="Q145" s="13" t="s">
        <v>115</v>
      </c>
    </row>
    <row r="146" spans="2:17" ht="15">
      <c r="B146" s="14">
        <v>1</v>
      </c>
      <c r="C146" s="15" t="s">
        <v>52</v>
      </c>
      <c r="D146" s="15"/>
      <c r="E146" s="17">
        <f>+regcaraga!E144</f>
        <v>7</v>
      </c>
      <c r="F146" s="17">
        <f>+regcaraga!F144</f>
        <v>7</v>
      </c>
      <c r="G146" s="22">
        <f aca="true" t="shared" si="30" ref="G146:G159">+F146/E146*100</f>
        <v>100</v>
      </c>
      <c r="H146" s="22">
        <f aca="true" t="shared" si="31" ref="H146:H159">+E146-F146</f>
        <v>0</v>
      </c>
      <c r="I146" s="17">
        <f>+regcaraga!I144</f>
        <v>36</v>
      </c>
      <c r="J146" s="17">
        <f>+regcaraga!J144</f>
        <v>34</v>
      </c>
      <c r="K146" s="22">
        <f aca="true" t="shared" si="32" ref="K146:K159">+J146/I146*100</f>
        <v>94.44444444444444</v>
      </c>
      <c r="L146" s="22">
        <f aca="true" t="shared" si="33" ref="L146:L159">+I146-J146</f>
        <v>2</v>
      </c>
      <c r="M146" s="17">
        <f>+regcaraga!M144</f>
        <v>1738</v>
      </c>
      <c r="N146" s="17">
        <f>+regcaraga!N144</f>
        <v>1921</v>
      </c>
      <c r="O146" s="17">
        <f>+regcaraga!O144</f>
        <v>2068</v>
      </c>
      <c r="P146" s="22">
        <f aca="true" t="shared" si="34" ref="P146:P159">+O146/M146*100</f>
        <v>118.9873417721519</v>
      </c>
      <c r="Q146" s="29" t="s">
        <v>132</v>
      </c>
    </row>
    <row r="147" spans="2:17" ht="15">
      <c r="B147" s="19">
        <f aca="true" t="shared" si="35" ref="B147:B159">B146+1</f>
        <v>2</v>
      </c>
      <c r="C147" s="20" t="s">
        <v>53</v>
      </c>
      <c r="D147" s="20"/>
      <c r="E147" s="22">
        <f>+regcaraga!E145</f>
        <v>11</v>
      </c>
      <c r="F147" s="22">
        <f>+regcaraga!F145</f>
        <v>11</v>
      </c>
      <c r="G147" s="22">
        <f t="shared" si="30"/>
        <v>100</v>
      </c>
      <c r="H147" s="22">
        <f t="shared" si="31"/>
        <v>0</v>
      </c>
      <c r="I147" s="22">
        <f>+regcaraga!I145</f>
        <v>79</v>
      </c>
      <c r="J147" s="22">
        <f>+regcaraga!J145</f>
        <v>77</v>
      </c>
      <c r="K147" s="22">
        <f t="shared" si="32"/>
        <v>97.46835443037975</v>
      </c>
      <c r="L147" s="22">
        <f t="shared" si="33"/>
        <v>2</v>
      </c>
      <c r="M147" s="22">
        <f>+regcaraga!M145</f>
        <v>4359</v>
      </c>
      <c r="N147" s="22">
        <f>+regcaraga!N145</f>
        <v>5065</v>
      </c>
      <c r="O147" s="22">
        <f>+regcaraga!O145</f>
        <v>5200</v>
      </c>
      <c r="P147" s="22">
        <f t="shared" si="34"/>
        <v>119.29341592108283</v>
      </c>
      <c r="Q147" s="30" t="s">
        <v>132</v>
      </c>
    </row>
    <row r="148" spans="2:17" ht="15">
      <c r="B148" s="19">
        <f t="shared" si="35"/>
        <v>3</v>
      </c>
      <c r="C148" s="20" t="s">
        <v>54</v>
      </c>
      <c r="D148" s="20"/>
      <c r="E148" s="22">
        <f>+regcaraga!E146</f>
        <v>17</v>
      </c>
      <c r="F148" s="22">
        <f>+regcaraga!F146</f>
        <v>17</v>
      </c>
      <c r="G148" s="22">
        <f t="shared" si="30"/>
        <v>100</v>
      </c>
      <c r="H148" s="22">
        <f t="shared" si="31"/>
        <v>0</v>
      </c>
      <c r="I148" s="22">
        <f>+regcaraga!I146</f>
        <v>118</v>
      </c>
      <c r="J148" s="22">
        <f>+regcaraga!J146</f>
        <v>113</v>
      </c>
      <c r="K148" s="22">
        <f t="shared" si="32"/>
        <v>95.76271186440678</v>
      </c>
      <c r="L148" s="22">
        <f t="shared" si="33"/>
        <v>5</v>
      </c>
      <c r="M148" s="22">
        <f>+regcaraga!M146</f>
        <v>7058</v>
      </c>
      <c r="N148" s="22">
        <f>+regcaraga!N146</f>
        <v>7991</v>
      </c>
      <c r="O148" s="22">
        <f>+regcaraga!O146</f>
        <v>8217</v>
      </c>
      <c r="P148" s="22">
        <f t="shared" si="34"/>
        <v>116.42108245962028</v>
      </c>
      <c r="Q148" s="30" t="s">
        <v>132</v>
      </c>
    </row>
    <row r="149" spans="2:17" ht="15">
      <c r="B149" s="19">
        <f t="shared" si="35"/>
        <v>4</v>
      </c>
      <c r="C149" s="20" t="s">
        <v>55</v>
      </c>
      <c r="D149" s="20"/>
      <c r="E149" s="22">
        <f>+regcaraga!E147</f>
        <v>8</v>
      </c>
      <c r="F149" s="22">
        <f>+regcaraga!F147</f>
        <v>8</v>
      </c>
      <c r="G149" s="22">
        <f t="shared" si="30"/>
        <v>100</v>
      </c>
      <c r="H149" s="22">
        <f t="shared" si="31"/>
        <v>0</v>
      </c>
      <c r="I149" s="22">
        <f>+regcaraga!I147</f>
        <v>56</v>
      </c>
      <c r="J149" s="22">
        <f>+regcaraga!J147</f>
        <v>55</v>
      </c>
      <c r="K149" s="22">
        <f t="shared" si="32"/>
        <v>98.21428571428571</v>
      </c>
      <c r="L149" s="22">
        <f t="shared" si="33"/>
        <v>1</v>
      </c>
      <c r="M149" s="22">
        <f>+regcaraga!M147</f>
        <v>2330</v>
      </c>
      <c r="N149" s="22">
        <f>+regcaraga!N147</f>
        <v>2479</v>
      </c>
      <c r="O149" s="22">
        <f>+regcaraga!O147</f>
        <v>2553</v>
      </c>
      <c r="P149" s="22">
        <f t="shared" si="34"/>
        <v>109.57081545064378</v>
      </c>
      <c r="Q149" s="30" t="s">
        <v>132</v>
      </c>
    </row>
    <row r="150" spans="2:17" ht="15">
      <c r="B150" s="19">
        <f t="shared" si="35"/>
        <v>5</v>
      </c>
      <c r="C150" s="20" t="s">
        <v>56</v>
      </c>
      <c r="D150" s="20"/>
      <c r="E150" s="22">
        <f>+regcaraga!E148</f>
        <v>14</v>
      </c>
      <c r="F150" s="22">
        <f>+regcaraga!F148</f>
        <v>14</v>
      </c>
      <c r="G150" s="22">
        <f t="shared" si="30"/>
        <v>100</v>
      </c>
      <c r="H150" s="22">
        <f t="shared" si="31"/>
        <v>0</v>
      </c>
      <c r="I150" s="22">
        <f>+regcaraga!I148</f>
        <v>98</v>
      </c>
      <c r="J150" s="22">
        <f>+regcaraga!J148</f>
        <v>97</v>
      </c>
      <c r="K150" s="22">
        <f t="shared" si="32"/>
        <v>98.9795918367347</v>
      </c>
      <c r="L150" s="22">
        <f t="shared" si="33"/>
        <v>1</v>
      </c>
      <c r="M150" s="22">
        <f>+regcaraga!M148</f>
        <v>5018</v>
      </c>
      <c r="N150" s="22">
        <f>+regcaraga!N148</f>
        <v>4861</v>
      </c>
      <c r="O150" s="22">
        <f>+regcaraga!O148</f>
        <v>5086</v>
      </c>
      <c r="P150" s="22">
        <f t="shared" si="34"/>
        <v>101.35512156237544</v>
      </c>
      <c r="Q150" s="30" t="s">
        <v>132</v>
      </c>
    </row>
    <row r="151" spans="2:17" ht="15">
      <c r="B151" s="19">
        <f t="shared" si="35"/>
        <v>6</v>
      </c>
      <c r="C151" s="20" t="s">
        <v>57</v>
      </c>
      <c r="D151" s="20"/>
      <c r="E151" s="22">
        <f>+regcaraga!E149</f>
        <v>12</v>
      </c>
      <c r="F151" s="22">
        <f>+regcaraga!F149</f>
        <v>12</v>
      </c>
      <c r="G151" s="22">
        <f t="shared" si="30"/>
        <v>100</v>
      </c>
      <c r="H151" s="22">
        <f t="shared" si="31"/>
        <v>0</v>
      </c>
      <c r="I151" s="22">
        <f>+regcaraga!I149</f>
        <v>84</v>
      </c>
      <c r="J151" s="22">
        <f>+regcaraga!J149</f>
        <v>80</v>
      </c>
      <c r="K151" s="22">
        <f t="shared" si="32"/>
        <v>95.23809523809523</v>
      </c>
      <c r="L151" s="22">
        <f t="shared" si="33"/>
        <v>4</v>
      </c>
      <c r="M151" s="22">
        <f>+regcaraga!M149</f>
        <v>3530</v>
      </c>
      <c r="N151" s="22">
        <f>+regcaraga!N149</f>
        <v>4226</v>
      </c>
      <c r="O151" s="22">
        <f>+regcaraga!O149</f>
        <v>4451</v>
      </c>
      <c r="P151" s="22">
        <f t="shared" si="34"/>
        <v>126.09065155807366</v>
      </c>
      <c r="Q151" s="30" t="s">
        <v>132</v>
      </c>
    </row>
    <row r="152" spans="2:17" ht="15">
      <c r="B152" s="19">
        <f t="shared" si="35"/>
        <v>7</v>
      </c>
      <c r="C152" s="20" t="s">
        <v>58</v>
      </c>
      <c r="D152" s="20"/>
      <c r="E152" s="22">
        <f>+regcaraga!E150</f>
        <v>13</v>
      </c>
      <c r="F152" s="22">
        <f>+regcaraga!F150</f>
        <v>13</v>
      </c>
      <c r="G152" s="22">
        <f t="shared" si="30"/>
        <v>100</v>
      </c>
      <c r="H152" s="22">
        <f t="shared" si="31"/>
        <v>0</v>
      </c>
      <c r="I152" s="22">
        <f>+regcaraga!I150</f>
        <v>51</v>
      </c>
      <c r="J152" s="22">
        <f>+regcaraga!J150</f>
        <v>50</v>
      </c>
      <c r="K152" s="22">
        <f t="shared" si="32"/>
        <v>98.0392156862745</v>
      </c>
      <c r="L152" s="22">
        <f t="shared" si="33"/>
        <v>1</v>
      </c>
      <c r="M152" s="22">
        <f>+regcaraga!M150</f>
        <v>2783</v>
      </c>
      <c r="N152" s="22">
        <f>+regcaraga!N150</f>
        <v>2839</v>
      </c>
      <c r="O152" s="22">
        <f>+regcaraga!O150</f>
        <v>2967</v>
      </c>
      <c r="P152" s="22">
        <f t="shared" si="34"/>
        <v>106.61157024793388</v>
      </c>
      <c r="Q152" s="30" t="s">
        <v>132</v>
      </c>
    </row>
    <row r="153" spans="2:17" ht="15">
      <c r="B153" s="19">
        <f t="shared" si="35"/>
        <v>8</v>
      </c>
      <c r="C153" s="20" t="s">
        <v>2</v>
      </c>
      <c r="D153" s="20"/>
      <c r="E153" s="22">
        <f>+regcaraga!E151</f>
        <v>13</v>
      </c>
      <c r="F153" s="22">
        <f>+regcaraga!F151</f>
        <v>13</v>
      </c>
      <c r="G153" s="22">
        <f t="shared" si="30"/>
        <v>100</v>
      </c>
      <c r="H153" s="22">
        <f t="shared" si="31"/>
        <v>0</v>
      </c>
      <c r="I153" s="22">
        <f>+regcaraga!I151</f>
        <v>117</v>
      </c>
      <c r="J153" s="22">
        <f>+regcaraga!J151</f>
        <v>91</v>
      </c>
      <c r="K153" s="22">
        <f t="shared" si="32"/>
        <v>77.77777777777779</v>
      </c>
      <c r="L153" s="22">
        <f t="shared" si="33"/>
        <v>26</v>
      </c>
      <c r="M153" s="22">
        <f>+regcaraga!M151</f>
        <v>6302</v>
      </c>
      <c r="N153" s="22">
        <f>+regcaraga!N151</f>
        <v>6432</v>
      </c>
      <c r="O153" s="22">
        <f>+regcaraga!O151</f>
        <v>6742</v>
      </c>
      <c r="P153" s="22">
        <f t="shared" si="34"/>
        <v>106.9819105046017</v>
      </c>
      <c r="Q153" s="30" t="s">
        <v>132</v>
      </c>
    </row>
    <row r="154" spans="2:17" ht="15">
      <c r="B154" s="19">
        <f t="shared" si="35"/>
        <v>9</v>
      </c>
      <c r="C154" s="20" t="s">
        <v>59</v>
      </c>
      <c r="D154" s="20"/>
      <c r="E154" s="22">
        <f>+regcaraga!E152</f>
        <v>14</v>
      </c>
      <c r="F154" s="22">
        <f>+regcaraga!F152</f>
        <v>14</v>
      </c>
      <c r="G154" s="22">
        <f t="shared" si="30"/>
        <v>100</v>
      </c>
      <c r="H154" s="22">
        <f t="shared" si="31"/>
        <v>0</v>
      </c>
      <c r="I154" s="22">
        <f>+regcaraga!I152</f>
        <v>85</v>
      </c>
      <c r="J154" s="22">
        <f>+regcaraga!J152</f>
        <v>82</v>
      </c>
      <c r="K154" s="22">
        <f t="shared" si="32"/>
        <v>96.47058823529412</v>
      </c>
      <c r="L154" s="22">
        <f t="shared" si="33"/>
        <v>3</v>
      </c>
      <c r="M154" s="22">
        <f>+regcaraga!M152</f>
        <v>3504</v>
      </c>
      <c r="N154" s="22">
        <f>+regcaraga!N152</f>
        <v>4670</v>
      </c>
      <c r="O154" s="22">
        <f>+regcaraga!O152</f>
        <v>4779</v>
      </c>
      <c r="P154" s="22">
        <f t="shared" si="34"/>
        <v>136.38698630136986</v>
      </c>
      <c r="Q154" s="30" t="s">
        <v>132</v>
      </c>
    </row>
    <row r="155" spans="2:17" ht="15">
      <c r="B155" s="19">
        <f t="shared" si="35"/>
        <v>10</v>
      </c>
      <c r="C155" s="20" t="s">
        <v>60</v>
      </c>
      <c r="D155" s="20"/>
      <c r="E155" s="22">
        <f>+regcaraga!E153</f>
        <v>12</v>
      </c>
      <c r="F155" s="22">
        <f>+regcaraga!F153</f>
        <v>12</v>
      </c>
      <c r="G155" s="22">
        <f t="shared" si="30"/>
        <v>100</v>
      </c>
      <c r="H155" s="22">
        <f t="shared" si="31"/>
        <v>0</v>
      </c>
      <c r="I155" s="22">
        <f>+regcaraga!I153</f>
        <v>84</v>
      </c>
      <c r="J155" s="22">
        <f>+regcaraga!J153</f>
        <v>81</v>
      </c>
      <c r="K155" s="22">
        <f t="shared" si="32"/>
        <v>96.42857142857143</v>
      </c>
      <c r="L155" s="22">
        <f t="shared" si="33"/>
        <v>3</v>
      </c>
      <c r="M155" s="22">
        <f>+regcaraga!M153</f>
        <v>3699</v>
      </c>
      <c r="N155" s="22">
        <f>+regcaraga!N153</f>
        <v>3568</v>
      </c>
      <c r="O155" s="22">
        <f>+regcaraga!O153</f>
        <v>3677</v>
      </c>
      <c r="P155" s="22">
        <f t="shared" si="34"/>
        <v>99.40524466071912</v>
      </c>
      <c r="Q155" s="30" t="s">
        <v>132</v>
      </c>
    </row>
    <row r="156" spans="2:17" ht="15">
      <c r="B156" s="19">
        <f t="shared" si="35"/>
        <v>11</v>
      </c>
      <c r="C156" s="20" t="s">
        <v>4</v>
      </c>
      <c r="D156" s="20"/>
      <c r="E156" s="22">
        <f>+regcaraga!E154</f>
        <v>13</v>
      </c>
      <c r="F156" s="22">
        <f>+regcaraga!F154</f>
        <v>13</v>
      </c>
      <c r="G156" s="22">
        <f t="shared" si="30"/>
        <v>100</v>
      </c>
      <c r="H156" s="22">
        <f t="shared" si="31"/>
        <v>0</v>
      </c>
      <c r="I156" s="22">
        <f>+regcaraga!I154</f>
        <v>63</v>
      </c>
      <c r="J156" s="22">
        <f>+regcaraga!J154</f>
        <v>55</v>
      </c>
      <c r="K156" s="22">
        <f t="shared" si="32"/>
        <v>87.3015873015873</v>
      </c>
      <c r="L156" s="22">
        <f t="shared" si="33"/>
        <v>8</v>
      </c>
      <c r="M156" s="22">
        <f>+regcaraga!M154</f>
        <v>4584</v>
      </c>
      <c r="N156" s="22">
        <f>+regcaraga!N154</f>
        <v>3653</v>
      </c>
      <c r="O156" s="22">
        <f>+regcaraga!O154</f>
        <v>3796</v>
      </c>
      <c r="P156" s="22">
        <f t="shared" si="34"/>
        <v>82.80977312390925</v>
      </c>
      <c r="Q156" s="30" t="s">
        <v>132</v>
      </c>
    </row>
    <row r="157" spans="2:17" ht="15">
      <c r="B157" s="19">
        <f t="shared" si="35"/>
        <v>12</v>
      </c>
      <c r="C157" s="20" t="s">
        <v>61</v>
      </c>
      <c r="D157" s="20"/>
      <c r="E157" s="22">
        <f>+regcaraga!E155</f>
        <v>18</v>
      </c>
      <c r="F157" s="22">
        <f>+regcaraga!F155</f>
        <v>18</v>
      </c>
      <c r="G157" s="22">
        <f t="shared" si="30"/>
        <v>100</v>
      </c>
      <c r="H157" s="22">
        <f t="shared" si="31"/>
        <v>0</v>
      </c>
      <c r="I157" s="22">
        <f>+regcaraga!I155</f>
        <v>164</v>
      </c>
      <c r="J157" s="22">
        <f>+regcaraga!J155</f>
        <v>143</v>
      </c>
      <c r="K157" s="22">
        <f t="shared" si="32"/>
        <v>87.1951219512195</v>
      </c>
      <c r="L157" s="22">
        <f t="shared" si="33"/>
        <v>21</v>
      </c>
      <c r="M157" s="22">
        <f>+regcaraga!M155</f>
        <v>8045</v>
      </c>
      <c r="N157" s="22">
        <f>+regcaraga!N155</f>
        <v>6552</v>
      </c>
      <c r="O157" s="22">
        <f>+regcaraga!O155</f>
        <v>6723</v>
      </c>
      <c r="P157" s="22">
        <f t="shared" si="34"/>
        <v>83.56743318831572</v>
      </c>
      <c r="Q157" s="30" t="s">
        <v>132</v>
      </c>
    </row>
    <row r="158" spans="2:17" ht="15">
      <c r="B158" s="19">
        <f t="shared" si="35"/>
        <v>13</v>
      </c>
      <c r="C158" s="20" t="s">
        <v>62</v>
      </c>
      <c r="D158" s="20"/>
      <c r="E158" s="22">
        <f>+regcaraga!E156</f>
        <v>24</v>
      </c>
      <c r="F158" s="22">
        <f>+regcaraga!F156</f>
        <v>24</v>
      </c>
      <c r="G158" s="22">
        <f t="shared" si="30"/>
        <v>100</v>
      </c>
      <c r="H158" s="22">
        <f t="shared" si="31"/>
        <v>0</v>
      </c>
      <c r="I158" s="22">
        <f>+regcaraga!I156</f>
        <v>126</v>
      </c>
      <c r="J158" s="22">
        <f>+regcaraga!J156</f>
        <v>112</v>
      </c>
      <c r="K158" s="22">
        <f t="shared" si="32"/>
        <v>88.88888888888889</v>
      </c>
      <c r="L158" s="22">
        <f t="shared" si="33"/>
        <v>14</v>
      </c>
      <c r="M158" s="22">
        <f>+regcaraga!M156</f>
        <v>7898</v>
      </c>
      <c r="N158" s="22">
        <f>+regcaraga!N156</f>
        <v>8337</v>
      </c>
      <c r="O158" s="22">
        <f>+regcaraga!O156</f>
        <v>8777</v>
      </c>
      <c r="P158" s="22">
        <f t="shared" si="34"/>
        <v>111.1293998480628</v>
      </c>
      <c r="Q158" s="30" t="s">
        <v>132</v>
      </c>
    </row>
    <row r="159" spans="2:17" ht="15">
      <c r="B159" s="19">
        <f t="shared" si="35"/>
        <v>14</v>
      </c>
      <c r="C159" s="20" t="s">
        <v>144</v>
      </c>
      <c r="D159" s="20"/>
      <c r="E159" s="22">
        <f>+regcaraga!E157</f>
        <v>21</v>
      </c>
      <c r="F159" s="22">
        <f>+regcaraga!F157</f>
        <v>21</v>
      </c>
      <c r="G159" s="22">
        <f t="shared" si="30"/>
        <v>100</v>
      </c>
      <c r="H159" s="22">
        <f t="shared" si="31"/>
        <v>0</v>
      </c>
      <c r="I159" s="22">
        <f>+regcaraga!I157</f>
        <v>161</v>
      </c>
      <c r="J159" s="22">
        <f>+regcaraga!J157</f>
        <v>151</v>
      </c>
      <c r="K159" s="22">
        <f t="shared" si="32"/>
        <v>93.7888198757764</v>
      </c>
      <c r="L159" s="22">
        <f t="shared" si="33"/>
        <v>10</v>
      </c>
      <c r="M159" s="22">
        <f>+regcaraga!M157</f>
        <v>12276</v>
      </c>
      <c r="N159" s="22">
        <f>+regcaraga!N157</f>
        <v>17303</v>
      </c>
      <c r="O159" s="22">
        <f>+regcaraga!O157</f>
        <v>17765</v>
      </c>
      <c r="P159" s="22">
        <f t="shared" si="34"/>
        <v>144.71326164874552</v>
      </c>
      <c r="Q159" s="30" t="s">
        <v>132</v>
      </c>
    </row>
    <row r="160" spans="2:17" ht="15.75" thickBot="1">
      <c r="B160" s="19"/>
      <c r="C160" s="20"/>
      <c r="D160" s="20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3"/>
    </row>
    <row r="161" spans="2:17" ht="15.75" thickBot="1">
      <c r="B161" s="24"/>
      <c r="C161" s="25" t="s">
        <v>73</v>
      </c>
      <c r="D161" s="25"/>
      <c r="E161" s="27">
        <f>SUM(E146:E159)</f>
        <v>197</v>
      </c>
      <c r="F161" s="27">
        <f>SUM(F146:F159)</f>
        <v>197</v>
      </c>
      <c r="G161" s="27">
        <f>+F161/E161*100</f>
        <v>100</v>
      </c>
      <c r="H161" s="27">
        <f>SUM(H146:H159)</f>
        <v>0</v>
      </c>
      <c r="I161" s="27">
        <f>SUM(I146:I159)</f>
        <v>1322</v>
      </c>
      <c r="J161" s="27">
        <f>SUM(J146:J159)</f>
        <v>1221</v>
      </c>
      <c r="K161" s="27">
        <f>+J161/I161*100</f>
        <v>92.36006051437217</v>
      </c>
      <c r="L161" s="27">
        <f>SUM(L146:L159)</f>
        <v>101</v>
      </c>
      <c r="M161" s="27">
        <f>SUM(M146:M159)</f>
        <v>73124</v>
      </c>
      <c r="N161" s="27">
        <f>SUM(N146:N159)</f>
        <v>79897</v>
      </c>
      <c r="O161" s="27">
        <f>SUM(O146:O159)</f>
        <v>82801</v>
      </c>
      <c r="P161" s="27">
        <f>+O161/M161*100</f>
        <v>113.23368524697774</v>
      </c>
      <c r="Q161" s="31"/>
    </row>
    <row r="162" spans="2:12" ht="15">
      <c r="B162" s="371" t="s">
        <v>111</v>
      </c>
      <c r="C162" s="371"/>
      <c r="D162" s="371"/>
      <c r="E162" s="371"/>
      <c r="F162" s="371"/>
      <c r="G162" s="371"/>
      <c r="H162" s="371"/>
      <c r="I162" s="3"/>
      <c r="J162" s="3"/>
      <c r="K162" s="3"/>
      <c r="L162" s="3"/>
    </row>
    <row r="163" spans="2:17" ht="15">
      <c r="B163" s="371"/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</row>
    <row r="164" spans="1:17" ht="15">
      <c r="A164" s="371"/>
      <c r="B164" s="371"/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</row>
    <row r="165" spans="2:17" ht="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287"/>
      <c r="O165" s="3"/>
      <c r="P165" s="3"/>
      <c r="Q165" s="3"/>
    </row>
    <row r="166" spans="2:16" ht="16.5" thickBot="1">
      <c r="B166" s="2" t="s">
        <v>133</v>
      </c>
      <c r="M166" s="382"/>
      <c r="N166" s="382"/>
      <c r="O166" s="382"/>
      <c r="P166" s="1"/>
    </row>
    <row r="167" spans="2:17" ht="15">
      <c r="B167" s="372" t="s">
        <v>113</v>
      </c>
      <c r="C167" s="373"/>
      <c r="D167" s="6"/>
      <c r="E167" s="378" t="s">
        <v>103</v>
      </c>
      <c r="F167" s="379"/>
      <c r="G167" s="379"/>
      <c r="H167" s="380"/>
      <c r="I167" s="378" t="s">
        <v>67</v>
      </c>
      <c r="J167" s="379"/>
      <c r="K167" s="379"/>
      <c r="L167" s="380"/>
      <c r="M167" s="381" t="s">
        <v>104</v>
      </c>
      <c r="N167" s="381"/>
      <c r="O167" s="381"/>
      <c r="P167" s="381"/>
      <c r="Q167" s="7" t="s">
        <v>111</v>
      </c>
    </row>
    <row r="168" spans="2:17" ht="15">
      <c r="B168" s="374"/>
      <c r="C168" s="375"/>
      <c r="D168" s="8"/>
      <c r="E168" s="367" t="s">
        <v>68</v>
      </c>
      <c r="F168" s="369" t="s">
        <v>69</v>
      </c>
      <c r="G168" s="369"/>
      <c r="H168" s="365" t="s">
        <v>70</v>
      </c>
      <c r="I168" s="367" t="s">
        <v>68</v>
      </c>
      <c r="J168" s="369" t="s">
        <v>69</v>
      </c>
      <c r="K168" s="369"/>
      <c r="L168" s="365" t="s">
        <v>70</v>
      </c>
      <c r="M168" s="313" t="s">
        <v>147</v>
      </c>
      <c r="N168" s="300" t="s">
        <v>107</v>
      </c>
      <c r="O168" s="301"/>
      <c r="P168" s="302"/>
      <c r="Q168" s="9" t="s">
        <v>114</v>
      </c>
    </row>
    <row r="169" spans="2:17" ht="23.25" thickBot="1">
      <c r="B169" s="376"/>
      <c r="C169" s="377"/>
      <c r="D169" s="10"/>
      <c r="E169" s="368"/>
      <c r="F169" s="11" t="s">
        <v>109</v>
      </c>
      <c r="G169" s="12" t="s">
        <v>71</v>
      </c>
      <c r="H169" s="366"/>
      <c r="I169" s="368"/>
      <c r="J169" s="11" t="s">
        <v>109</v>
      </c>
      <c r="K169" s="12" t="s">
        <v>71</v>
      </c>
      <c r="L169" s="366"/>
      <c r="M169" s="314"/>
      <c r="N169" s="297" t="s">
        <v>156</v>
      </c>
      <c r="O169" s="297" t="s">
        <v>157</v>
      </c>
      <c r="P169" s="298" t="s">
        <v>71</v>
      </c>
      <c r="Q169" s="13" t="s">
        <v>115</v>
      </c>
    </row>
    <row r="170" spans="2:17" ht="15">
      <c r="B170" s="14">
        <v>1</v>
      </c>
      <c r="C170" s="15" t="s">
        <v>0</v>
      </c>
      <c r="D170" s="15"/>
      <c r="E170" s="17">
        <f>+regcaraga!E127</f>
        <v>21</v>
      </c>
      <c r="F170" s="17">
        <f>+regcaraga!F127</f>
        <v>21</v>
      </c>
      <c r="G170" s="22">
        <f>+F170/E170*100</f>
        <v>100</v>
      </c>
      <c r="H170" s="22">
        <f>+E170-F170</f>
        <v>0</v>
      </c>
      <c r="I170" s="17">
        <f>+regcaraga!I127</f>
        <v>112</v>
      </c>
      <c r="J170" s="17">
        <f>+regcaraga!J127</f>
        <v>112</v>
      </c>
      <c r="K170" s="22">
        <f>+J170/I170*100</f>
        <v>100</v>
      </c>
      <c r="L170" s="22">
        <f>+I170-J170</f>
        <v>0</v>
      </c>
      <c r="M170" s="17">
        <f>+regcaraga!M127</f>
        <v>10690</v>
      </c>
      <c r="N170" s="17">
        <f>+regcaraga!N127</f>
        <v>13300</v>
      </c>
      <c r="O170" s="17">
        <f>+regcaraga!O127</f>
        <v>13627</v>
      </c>
      <c r="P170" s="22">
        <f>+O170/M170*100</f>
        <v>127.47427502338635</v>
      </c>
      <c r="Q170" s="29" t="s">
        <v>134</v>
      </c>
    </row>
    <row r="171" spans="2:17" ht="15">
      <c r="B171" s="19">
        <f>B170+1</f>
        <v>2</v>
      </c>
      <c r="C171" s="20" t="s">
        <v>135</v>
      </c>
      <c r="D171" s="20"/>
      <c r="E171" s="22">
        <f>+regcaraga!E128</f>
        <v>24</v>
      </c>
      <c r="F171" s="22">
        <f>+regcaraga!F128</f>
        <v>24</v>
      </c>
      <c r="G171" s="22">
        <f>+F171/E171*100</f>
        <v>100</v>
      </c>
      <c r="H171" s="22">
        <f>+E171-F171</f>
        <v>0</v>
      </c>
      <c r="I171" s="22">
        <f>+regcaraga!I128</f>
        <v>134</v>
      </c>
      <c r="J171" s="22">
        <f>+regcaraga!J128</f>
        <v>133</v>
      </c>
      <c r="K171" s="22">
        <f>+J171/I171*100</f>
        <v>99.25373134328358</v>
      </c>
      <c r="L171" s="22">
        <f>+I171-J171</f>
        <v>1</v>
      </c>
      <c r="M171" s="22">
        <f>+regcaraga!M128</f>
        <v>21314</v>
      </c>
      <c r="N171" s="22">
        <f>+regcaraga!N128</f>
        <v>36862</v>
      </c>
      <c r="O171" s="22">
        <f>+regcaraga!O128</f>
        <v>37421</v>
      </c>
      <c r="P171" s="22">
        <f>+O171/M171*100</f>
        <v>175.57004785586938</v>
      </c>
      <c r="Q171" s="30" t="s">
        <v>134</v>
      </c>
    </row>
    <row r="172" spans="2:17" ht="15">
      <c r="B172" s="19">
        <f>B171+1</f>
        <v>3</v>
      </c>
      <c r="C172" s="20" t="s">
        <v>1</v>
      </c>
      <c r="D172" s="20"/>
      <c r="E172" s="22">
        <f>+regcaraga!E129</f>
        <v>24</v>
      </c>
      <c r="F172" s="22">
        <f>+regcaraga!F129</f>
        <v>24</v>
      </c>
      <c r="G172" s="22">
        <f>+F172/E172*100</f>
        <v>100</v>
      </c>
      <c r="H172" s="22">
        <f>+E172-F172</f>
        <v>0</v>
      </c>
      <c r="I172" s="22">
        <f>+regcaraga!I129</f>
        <v>106</v>
      </c>
      <c r="J172" s="22">
        <f>+regcaraga!J129</f>
        <v>105</v>
      </c>
      <c r="K172" s="22">
        <f>+J172/I172*100</f>
        <v>99.05660377358491</v>
      </c>
      <c r="L172" s="22">
        <f>+I172-J172</f>
        <v>1</v>
      </c>
      <c r="M172" s="22">
        <f>+regcaraga!M129</f>
        <v>8867</v>
      </c>
      <c r="N172" s="22">
        <f>+regcaraga!N129</f>
        <v>10224</v>
      </c>
      <c r="O172" s="22">
        <f>+regcaraga!O129</f>
        <v>10500</v>
      </c>
      <c r="P172" s="22">
        <f>+O172/M172*100</f>
        <v>118.41660087966616</v>
      </c>
      <c r="Q172" s="30" t="s">
        <v>134</v>
      </c>
    </row>
    <row r="173" spans="2:17" ht="15">
      <c r="B173" s="19">
        <f>B172+1</f>
        <v>4</v>
      </c>
      <c r="C173" s="20" t="s">
        <v>3</v>
      </c>
      <c r="D173" s="20"/>
      <c r="E173" s="22">
        <f>+regcaraga!E130</f>
        <v>18</v>
      </c>
      <c r="F173" s="22">
        <f>+regcaraga!F130</f>
        <v>18</v>
      </c>
      <c r="G173" s="22">
        <f>+F173/E173*100</f>
        <v>100</v>
      </c>
      <c r="H173" s="22">
        <f>+E173-F173</f>
        <v>0</v>
      </c>
      <c r="I173" s="22">
        <f>+regcaraga!I130</f>
        <v>92</v>
      </c>
      <c r="J173" s="22">
        <f>+regcaraga!J130</f>
        <v>91</v>
      </c>
      <c r="K173" s="22">
        <f>+J173/I173*100</f>
        <v>98.91304347826086</v>
      </c>
      <c r="L173" s="22">
        <f>+I173-J173</f>
        <v>1</v>
      </c>
      <c r="M173" s="22">
        <f>+regcaraga!M130</f>
        <v>7094</v>
      </c>
      <c r="N173" s="22">
        <f>+regcaraga!N130</f>
        <v>8421</v>
      </c>
      <c r="O173" s="22">
        <f>+regcaraga!O130</f>
        <v>8567</v>
      </c>
      <c r="P173" s="22">
        <f>+O173/M173*100</f>
        <v>120.76402593741189</v>
      </c>
      <c r="Q173" s="30" t="s">
        <v>134</v>
      </c>
    </row>
    <row r="174" spans="2:17" ht="15">
      <c r="B174" s="19">
        <f>B173+1</f>
        <v>5</v>
      </c>
      <c r="C174" s="20" t="s">
        <v>5</v>
      </c>
      <c r="D174" s="20"/>
      <c r="E174" s="22">
        <f>+regcaraga!E131</f>
        <v>25</v>
      </c>
      <c r="F174" s="22">
        <f>+regcaraga!F131</f>
        <v>25</v>
      </c>
      <c r="G174" s="22">
        <f>+F174/E174*100</f>
        <v>100</v>
      </c>
      <c r="H174" s="22">
        <f>+E174-F174</f>
        <v>0</v>
      </c>
      <c r="I174" s="22">
        <f>+regcaraga!I131</f>
        <v>131</v>
      </c>
      <c r="J174" s="22">
        <f>+regcaraga!J131</f>
        <v>131</v>
      </c>
      <c r="K174" s="22">
        <f>+J174/I174*100</f>
        <v>100</v>
      </c>
      <c r="L174" s="22">
        <f>+I174-J174</f>
        <v>0</v>
      </c>
      <c r="M174" s="22">
        <f>+regcaraga!M131</f>
        <v>8368</v>
      </c>
      <c r="N174" s="22">
        <f>+regcaraga!N131</f>
        <v>10997</v>
      </c>
      <c r="O174" s="22">
        <f>+regcaraga!O131</f>
        <v>11331</v>
      </c>
      <c r="P174" s="22">
        <f>+O174/M174*100</f>
        <v>135.4086998087954</v>
      </c>
      <c r="Q174" s="30" t="s">
        <v>134</v>
      </c>
    </row>
    <row r="175" spans="2:17" ht="15.75" thickBot="1">
      <c r="B175" s="19"/>
      <c r="C175" s="20"/>
      <c r="D175" s="20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3"/>
    </row>
    <row r="176" spans="2:17" ht="15.75" thickBot="1">
      <c r="B176" s="24"/>
      <c r="C176" s="25" t="s">
        <v>73</v>
      </c>
      <c r="D176" s="25"/>
      <c r="E176" s="27">
        <f>SUM(E170:E175)</f>
        <v>112</v>
      </c>
      <c r="F176" s="27">
        <f>SUM(F170:F175)</f>
        <v>112</v>
      </c>
      <c r="G176" s="27">
        <f>+F176/E176*100</f>
        <v>100</v>
      </c>
      <c r="H176" s="27">
        <f>SUM(H170:H175)</f>
        <v>0</v>
      </c>
      <c r="I176" s="27">
        <f>SUM(I170:I175)</f>
        <v>575</v>
      </c>
      <c r="J176" s="27">
        <f>SUM(J170:J175)</f>
        <v>572</v>
      </c>
      <c r="K176" s="27">
        <f>+J176/I176*100</f>
        <v>99.47826086956522</v>
      </c>
      <c r="L176" s="27">
        <f>SUM(L170:L175)</f>
        <v>3</v>
      </c>
      <c r="M176" s="27">
        <f>SUM(M170:M175)</f>
        <v>56333</v>
      </c>
      <c r="N176" s="27">
        <f>SUM(N170:N175)</f>
        <v>79804</v>
      </c>
      <c r="O176" s="27">
        <f>SUM(O170:O175)</f>
        <v>81446</v>
      </c>
      <c r="P176" s="27">
        <f>+O176/M176*100</f>
        <v>144.57955372516997</v>
      </c>
      <c r="Q176" s="31"/>
    </row>
  </sheetData>
  <sheetProtection/>
  <mergeCells count="156">
    <mergeCell ref="A164:Q164"/>
    <mergeCell ref="J144:K144"/>
    <mergeCell ref="L144:L145"/>
    <mergeCell ref="M144:M145"/>
    <mergeCell ref="B162:H162"/>
    <mergeCell ref="B163:Q163"/>
    <mergeCell ref="M142:O142"/>
    <mergeCell ref="B143:C145"/>
    <mergeCell ref="E143:H143"/>
    <mergeCell ref="I143:L143"/>
    <mergeCell ref="M143:P143"/>
    <mergeCell ref="E144:E145"/>
    <mergeCell ref="F144:G144"/>
    <mergeCell ref="H144:H145"/>
    <mergeCell ref="I144:I145"/>
    <mergeCell ref="N144:P144"/>
    <mergeCell ref="J168:K168"/>
    <mergeCell ref="L168:L169"/>
    <mergeCell ref="M168:M169"/>
    <mergeCell ref="M166:O166"/>
    <mergeCell ref="B167:C169"/>
    <mergeCell ref="E167:H167"/>
    <mergeCell ref="I167:L167"/>
    <mergeCell ref="M167:P167"/>
    <mergeCell ref="E168:E169"/>
    <mergeCell ref="F168:G168"/>
    <mergeCell ref="H168:H169"/>
    <mergeCell ref="I168:I169"/>
    <mergeCell ref="N168:P168"/>
    <mergeCell ref="I127:I128"/>
    <mergeCell ref="J127:K127"/>
    <mergeCell ref="L127:L128"/>
    <mergeCell ref="M127:M128"/>
    <mergeCell ref="B139:Q139"/>
    <mergeCell ref="A140:Q140"/>
    <mergeCell ref="B122:Q122"/>
    <mergeCell ref="M125:O125"/>
    <mergeCell ref="B126:C128"/>
    <mergeCell ref="E126:H126"/>
    <mergeCell ref="I126:L126"/>
    <mergeCell ref="M126:P126"/>
    <mergeCell ref="E127:E128"/>
    <mergeCell ref="F127:G127"/>
    <mergeCell ref="H127:H128"/>
    <mergeCell ref="A123:Q123"/>
    <mergeCell ref="N127:P127"/>
    <mergeCell ref="I105:I106"/>
    <mergeCell ref="J105:K105"/>
    <mergeCell ref="L105:L106"/>
    <mergeCell ref="M105:M106"/>
    <mergeCell ref="B121:H121"/>
    <mergeCell ref="B100:Q100"/>
    <mergeCell ref="M103:O103"/>
    <mergeCell ref="B104:C106"/>
    <mergeCell ref="E104:H104"/>
    <mergeCell ref="I104:L104"/>
    <mergeCell ref="M104:P104"/>
    <mergeCell ref="E105:E106"/>
    <mergeCell ref="F105:G105"/>
    <mergeCell ref="H105:H106"/>
    <mergeCell ref="A101:Q101"/>
    <mergeCell ref="N105:P105"/>
    <mergeCell ref="I86:I87"/>
    <mergeCell ref="J86:K86"/>
    <mergeCell ref="L86:L87"/>
    <mergeCell ref="M86:M87"/>
    <mergeCell ref="B99:H99"/>
    <mergeCell ref="B81:Q81"/>
    <mergeCell ref="M84:O84"/>
    <mergeCell ref="B85:C87"/>
    <mergeCell ref="E85:H85"/>
    <mergeCell ref="I85:L85"/>
    <mergeCell ref="M85:P85"/>
    <mergeCell ref="E86:E87"/>
    <mergeCell ref="F86:G86"/>
    <mergeCell ref="H86:H87"/>
    <mergeCell ref="A82:Q82"/>
    <mergeCell ref="N86:P86"/>
    <mergeCell ref="H68:H69"/>
    <mergeCell ref="I68:I69"/>
    <mergeCell ref="J68:K68"/>
    <mergeCell ref="L68:L69"/>
    <mergeCell ref="M68:M69"/>
    <mergeCell ref="B62:H62"/>
    <mergeCell ref="B63:Q63"/>
    <mergeCell ref="M66:O66"/>
    <mergeCell ref="B67:C69"/>
    <mergeCell ref="E67:H67"/>
    <mergeCell ref="I67:L67"/>
    <mergeCell ref="M67:P67"/>
    <mergeCell ref="E68:E69"/>
    <mergeCell ref="F68:G68"/>
    <mergeCell ref="A64:Q64"/>
    <mergeCell ref="N68:P68"/>
    <mergeCell ref="H52:H53"/>
    <mergeCell ref="I52:I53"/>
    <mergeCell ref="J52:K52"/>
    <mergeCell ref="L52:L53"/>
    <mergeCell ref="M52:M53"/>
    <mergeCell ref="B46:H46"/>
    <mergeCell ref="B47:Q47"/>
    <mergeCell ref="M50:O50"/>
    <mergeCell ref="B51:C53"/>
    <mergeCell ref="E51:H51"/>
    <mergeCell ref="I51:L51"/>
    <mergeCell ref="M51:P51"/>
    <mergeCell ref="E52:E53"/>
    <mergeCell ref="F52:G52"/>
    <mergeCell ref="A48:Q48"/>
    <mergeCell ref="N52:P52"/>
    <mergeCell ref="H32:H33"/>
    <mergeCell ref="I32:I33"/>
    <mergeCell ref="J32:K32"/>
    <mergeCell ref="L32:L33"/>
    <mergeCell ref="M32:M33"/>
    <mergeCell ref="B26:H26"/>
    <mergeCell ref="B27:Q27"/>
    <mergeCell ref="M30:O30"/>
    <mergeCell ref="B31:C33"/>
    <mergeCell ref="E31:H31"/>
    <mergeCell ref="I31:L31"/>
    <mergeCell ref="M31:P31"/>
    <mergeCell ref="E32:E33"/>
    <mergeCell ref="F32:G32"/>
    <mergeCell ref="A28:Q28"/>
    <mergeCell ref="N32:P32"/>
    <mergeCell ref="H20:H21"/>
    <mergeCell ref="I20:I21"/>
    <mergeCell ref="J20:K20"/>
    <mergeCell ref="L20:L21"/>
    <mergeCell ref="M20:M21"/>
    <mergeCell ref="B14:H14"/>
    <mergeCell ref="B15:Q15"/>
    <mergeCell ref="M18:O18"/>
    <mergeCell ref="B19:C21"/>
    <mergeCell ref="E19:H19"/>
    <mergeCell ref="I19:L19"/>
    <mergeCell ref="M19:P19"/>
    <mergeCell ref="E20:E21"/>
    <mergeCell ref="F20:G20"/>
    <mergeCell ref="A16:Q16"/>
    <mergeCell ref="N20:P20"/>
    <mergeCell ref="H5:H6"/>
    <mergeCell ref="I5:I6"/>
    <mergeCell ref="J5:K5"/>
    <mergeCell ref="L5:L6"/>
    <mergeCell ref="M5:M6"/>
    <mergeCell ref="B1:Q1"/>
    <mergeCell ref="B2:Q2"/>
    <mergeCell ref="B4:C6"/>
    <mergeCell ref="E4:H4"/>
    <mergeCell ref="I4:L4"/>
    <mergeCell ref="M4:P4"/>
    <mergeCell ref="E5:E6"/>
    <mergeCell ref="F5:G5"/>
    <mergeCell ref="N5:P5"/>
  </mergeCells>
  <conditionalFormatting sqref="P6">
    <cfRule type="cellIs" priority="10" dxfId="0" operator="greaterThan" stopIfTrue="1">
      <formula>97</formula>
    </cfRule>
  </conditionalFormatting>
  <conditionalFormatting sqref="P21">
    <cfRule type="cellIs" priority="9" dxfId="0" operator="greaterThan" stopIfTrue="1">
      <formula>97</formula>
    </cfRule>
  </conditionalFormatting>
  <conditionalFormatting sqref="P33">
    <cfRule type="cellIs" priority="8" dxfId="0" operator="greaterThan" stopIfTrue="1">
      <formula>97</formula>
    </cfRule>
  </conditionalFormatting>
  <conditionalFormatting sqref="P169">
    <cfRule type="cellIs" priority="1" dxfId="0" operator="greaterThan" stopIfTrue="1">
      <formula>97</formula>
    </cfRule>
  </conditionalFormatting>
  <conditionalFormatting sqref="P53">
    <cfRule type="cellIs" priority="7" dxfId="0" operator="greaterThan" stopIfTrue="1">
      <formula>97</formula>
    </cfRule>
  </conditionalFormatting>
  <conditionalFormatting sqref="P69">
    <cfRule type="cellIs" priority="6" dxfId="0" operator="greaterThan" stopIfTrue="1">
      <formula>97</formula>
    </cfRule>
  </conditionalFormatting>
  <conditionalFormatting sqref="P87">
    <cfRule type="cellIs" priority="5" dxfId="0" operator="greaterThan" stopIfTrue="1">
      <formula>97</formula>
    </cfRule>
  </conditionalFormatting>
  <conditionalFormatting sqref="P106">
    <cfRule type="cellIs" priority="4" dxfId="0" operator="greaterThan" stopIfTrue="1">
      <formula>97</formula>
    </cfRule>
  </conditionalFormatting>
  <conditionalFormatting sqref="P128">
    <cfRule type="cellIs" priority="3" dxfId="0" operator="greaterThan" stopIfTrue="1">
      <formula>97</formula>
    </cfRule>
  </conditionalFormatting>
  <conditionalFormatting sqref="P145">
    <cfRule type="cellIs" priority="2" dxfId="0" operator="greaterThan" stopIfTrue="1">
      <formula>97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2017-10-06T02:10:33Z</cp:lastPrinted>
  <dcterms:created xsi:type="dcterms:W3CDTF">2003-11-14T02:54:19Z</dcterms:created>
  <dcterms:modified xsi:type="dcterms:W3CDTF">2019-10-24T11:54:34Z</dcterms:modified>
  <cp:category/>
  <cp:version/>
  <cp:contentType/>
  <cp:contentStatus/>
</cp:coreProperties>
</file>